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<sst xmlns="http://schemas.openxmlformats.org/spreadsheetml/2006/main" count="22" uniqueCount="13">
  <si>
    <t>MWCOG Home Page Hits</t>
  </si>
  <si>
    <t>Commuter Connections Home Page Hits</t>
  </si>
  <si>
    <t>*January 2001 numbers are low due to new Internet Provider in mid-month</t>
  </si>
  <si>
    <t>**NO REPORT</t>
  </si>
  <si>
    <t>*165</t>
  </si>
  <si>
    <t>*186</t>
  </si>
  <si>
    <t>GRH Home Page</t>
  </si>
  <si>
    <t>*55</t>
  </si>
  <si>
    <t>% CHANGE for GRH hits</t>
  </si>
  <si>
    <t>Red indicates ad campaign period</t>
  </si>
  <si>
    <t xml:space="preserve">% CHANGE </t>
  </si>
  <si>
    <t>Internet Applicat</t>
  </si>
  <si>
    <t>YEAR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</si>
</sst>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#,##0.000"/>
    <numFmt numFmtId="167" formatCode="#,##0.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</numFmts>
  <fonts count="7">
    <font>
      <sz val="10"/>
      <name val="Arial"/>
      <family val="0"/>
    </font>
    <font>
      <sz val="11"/>
      <name val="Arial"/>
      <family val="2"/>
    </font>
    <font>
      <sz val="11"/>
      <name val="Antique Olive"/>
      <family val="2"/>
    </font>
    <font>
      <b/>
      <i/>
      <sz val="11"/>
      <name val="Antique Olive"/>
      <family val="2"/>
    </font>
    <font>
      <b/>
      <i/>
      <sz val="11"/>
      <color indexed="10"/>
      <name val="Antique Olive"/>
      <family val="2"/>
    </font>
    <font>
      <b/>
      <i/>
      <sz val="10"/>
      <name val="Albertus Medium"/>
      <family val="2"/>
    </font>
    <font>
      <b/>
      <i/>
      <sz val="9"/>
      <name val="Antique Oliv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0" fontId="2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10" fontId="2" fillId="0" borderId="0" xfId="15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15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0" fontId="3" fillId="0" borderId="0" xfId="15" applyNumberFormat="1" applyFont="1" applyAlignment="1">
      <alignment horizontal="center"/>
    </xf>
    <xf numFmtId="10" fontId="3" fillId="0" borderId="0" xfId="0" applyNumberFormat="1" applyFont="1" applyAlignment="1">
      <alignment/>
    </xf>
    <xf numFmtId="37" fontId="2" fillId="0" borderId="0" xfId="15" applyNumberFormat="1" applyFont="1" applyAlignment="1">
      <alignment horizontal="center"/>
    </xf>
    <xf numFmtId="3" fontId="2" fillId="0" borderId="0" xfId="15" applyNumberFormat="1" applyFont="1" applyAlignment="1">
      <alignment horizontal="center"/>
    </xf>
    <xf numFmtId="17" fontId="2" fillId="0" borderId="0" xfId="0" applyNumberFormat="1" applyFont="1" applyAlignment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25">
      <selection activeCell="G41" sqref="G41"/>
    </sheetView>
  </sheetViews>
  <sheetFormatPr defaultColWidth="9.140625" defaultRowHeight="12.75"/>
  <cols>
    <col min="1" max="1" width="11.28125" style="2" bestFit="1" customWidth="1"/>
    <col min="2" max="2" width="14.8515625" style="2" customWidth="1"/>
    <col min="3" max="3" width="19.8515625" style="2" customWidth="1"/>
    <col min="4" max="4" width="11.140625" style="3" customWidth="1"/>
    <col min="5" max="5" width="12.28125" style="2" customWidth="1"/>
    <col min="6" max="6" width="12.57421875" style="3" customWidth="1"/>
    <col min="7" max="7" width="8.8515625" style="27" customWidth="1"/>
    <col min="8" max="8" width="10.7109375" style="3" customWidth="1"/>
  </cols>
  <sheetData>
    <row r="1" spans="1:8" ht="39" customHeight="1" thickBot="1">
      <c r="A1" s="7"/>
      <c r="B1" s="29" t="s">
        <v>0</v>
      </c>
      <c r="C1" s="29" t="s">
        <v>1</v>
      </c>
      <c r="D1" s="28" t="s">
        <v>10</v>
      </c>
      <c r="E1" s="29" t="s">
        <v>6</v>
      </c>
      <c r="F1" s="28" t="s">
        <v>8</v>
      </c>
      <c r="G1" s="28" t="s">
        <v>11</v>
      </c>
      <c r="H1" s="28" t="s">
        <v>10</v>
      </c>
    </row>
    <row r="2" spans="1:8" ht="13.5" customHeight="1" thickTop="1">
      <c r="A2" s="7"/>
      <c r="B2" s="8"/>
      <c r="C2" s="8"/>
      <c r="D2" s="9"/>
      <c r="E2" s="7"/>
      <c r="F2" s="9"/>
      <c r="G2" s="25"/>
      <c r="H2" s="9"/>
    </row>
    <row r="3" spans="1:8" ht="13.5" customHeight="1">
      <c r="A3" s="10">
        <v>36708</v>
      </c>
      <c r="B3" s="11">
        <v>8466</v>
      </c>
      <c r="C3" s="11">
        <v>3134</v>
      </c>
      <c r="D3" s="9"/>
      <c r="E3" s="7">
        <v>900</v>
      </c>
      <c r="F3" s="9"/>
      <c r="G3" s="25">
        <v>426</v>
      </c>
      <c r="H3" s="9"/>
    </row>
    <row r="4" spans="1:8" ht="13.5" customHeight="1">
      <c r="A4" s="10">
        <v>36739</v>
      </c>
      <c r="B4" s="11">
        <v>8594</v>
      </c>
      <c r="C4" s="11">
        <v>3637</v>
      </c>
      <c r="D4" s="12">
        <f>+(C4-C3)/C3</f>
        <v>0.1604977664326739</v>
      </c>
      <c r="E4" s="7">
        <v>1015</v>
      </c>
      <c r="F4" s="12">
        <f>+(E4-E3)/E3</f>
        <v>0.12777777777777777</v>
      </c>
      <c r="G4" s="25">
        <v>683</v>
      </c>
      <c r="H4" s="9">
        <f>+(G4-G3)/G3</f>
        <v>0.6032863849765259</v>
      </c>
    </row>
    <row r="5" spans="1:8" ht="13.5" customHeight="1">
      <c r="A5" s="17">
        <f>+A4+31</f>
        <v>36770</v>
      </c>
      <c r="B5" s="11">
        <v>9156</v>
      </c>
      <c r="C5" s="11">
        <v>4109</v>
      </c>
      <c r="D5" s="12">
        <f>+(C5-C4)/C4</f>
        <v>0.12977728897442947</v>
      </c>
      <c r="E5" s="7">
        <v>1241</v>
      </c>
      <c r="F5" s="12">
        <f>+(E5-E4)/E4</f>
        <v>0.22266009852216748</v>
      </c>
      <c r="G5" s="25">
        <v>620</v>
      </c>
      <c r="H5" s="9">
        <f aca="true" t="shared" si="0" ref="H5:H22">+(G5-G4)/G4</f>
        <v>-0.09224011713030747</v>
      </c>
    </row>
    <row r="6" spans="1:8" ht="13.5" customHeight="1">
      <c r="A6" s="17">
        <f>+A5+31</f>
        <v>36801</v>
      </c>
      <c r="B6" s="11">
        <v>10613</v>
      </c>
      <c r="C6" s="11">
        <v>6669</v>
      </c>
      <c r="D6" s="12">
        <f>+(C6-C5)/C5</f>
        <v>0.6230226332440983</v>
      </c>
      <c r="E6" s="7">
        <v>1987</v>
      </c>
      <c r="F6" s="12">
        <f>+(E6-E5)/E5</f>
        <v>0.6011281224818694</v>
      </c>
      <c r="G6" s="25">
        <v>976</v>
      </c>
      <c r="H6" s="9">
        <f t="shared" si="0"/>
        <v>0.5741935483870968</v>
      </c>
    </row>
    <row r="7" spans="1:8" ht="13.5" customHeight="1">
      <c r="A7" s="17">
        <f>+A6+31</f>
        <v>36832</v>
      </c>
      <c r="B7" s="11">
        <v>9738</v>
      </c>
      <c r="C7" s="11">
        <v>4632</v>
      </c>
      <c r="D7" s="12">
        <f>+(C7-C6)/C6</f>
        <v>-0.3054430949167791</v>
      </c>
      <c r="E7" s="7">
        <v>1055</v>
      </c>
      <c r="F7" s="12">
        <f>+(E7-E6)/E6</f>
        <v>-0.46904881731253145</v>
      </c>
      <c r="G7" s="25">
        <v>741</v>
      </c>
      <c r="H7" s="9">
        <f t="shared" si="0"/>
        <v>-0.24077868852459017</v>
      </c>
    </row>
    <row r="8" spans="1:8" ht="13.5" customHeight="1">
      <c r="A8" s="10">
        <f>+A7+31</f>
        <v>36863</v>
      </c>
      <c r="B8" s="13" t="s">
        <v>3</v>
      </c>
      <c r="C8" s="13" t="s">
        <v>3</v>
      </c>
      <c r="D8" s="12"/>
      <c r="E8" s="14" t="s">
        <v>3</v>
      </c>
      <c r="F8" s="9"/>
      <c r="G8" s="25">
        <v>493</v>
      </c>
      <c r="H8" s="9">
        <f t="shared" si="0"/>
        <v>-0.33468286099865047</v>
      </c>
    </row>
    <row r="9" spans="1:8" ht="13.5" customHeight="1">
      <c r="A9" s="30" t="s">
        <v>12</v>
      </c>
      <c r="B9" s="15">
        <f>SUM(B3:B8)</f>
        <v>46567</v>
      </c>
      <c r="C9" s="15">
        <f>SUM(C3:C8)</f>
        <v>22181</v>
      </c>
      <c r="D9" s="16"/>
      <c r="E9" s="15">
        <f>SUM(E3:E8)</f>
        <v>6198</v>
      </c>
      <c r="F9" s="16"/>
      <c r="G9" s="18">
        <f>SUM(G3:G8)</f>
        <v>3939</v>
      </c>
      <c r="H9" s="16"/>
    </row>
    <row r="10" spans="1:8" ht="13.5" customHeight="1">
      <c r="A10" s="10"/>
      <c r="B10" s="8"/>
      <c r="C10" s="8"/>
      <c r="D10" s="9"/>
      <c r="E10" s="7"/>
      <c r="F10" s="9"/>
      <c r="G10" s="25"/>
      <c r="H10" s="9"/>
    </row>
    <row r="11" spans="1:8" ht="13.5" customHeight="1">
      <c r="A11" s="10">
        <v>36892</v>
      </c>
      <c r="B11" s="13" t="s">
        <v>4</v>
      </c>
      <c r="C11" s="13" t="s">
        <v>5</v>
      </c>
      <c r="D11" s="12"/>
      <c r="E11" s="14" t="s">
        <v>7</v>
      </c>
      <c r="F11" s="9"/>
      <c r="G11" s="25">
        <v>766</v>
      </c>
      <c r="H11" s="9">
        <f>+(G11-G8)/G8</f>
        <v>0.5537525354969574</v>
      </c>
    </row>
    <row r="12" spans="1:8" ht="13.5" customHeight="1">
      <c r="A12" s="10">
        <v>36923</v>
      </c>
      <c r="B12" s="13">
        <v>3856</v>
      </c>
      <c r="C12" s="13">
        <v>3138</v>
      </c>
      <c r="D12" s="12">
        <f>+(3138-186)/3138</f>
        <v>0.9407265774378585</v>
      </c>
      <c r="E12" s="14">
        <v>813</v>
      </c>
      <c r="F12" s="12">
        <f>+(813-55)/55</f>
        <v>13.781818181818181</v>
      </c>
      <c r="G12" s="25">
        <v>481</v>
      </c>
      <c r="H12" s="9">
        <f t="shared" si="0"/>
        <v>-0.3720626631853786</v>
      </c>
    </row>
    <row r="13" spans="1:8" ht="14.25">
      <c r="A13" s="10">
        <v>36951</v>
      </c>
      <c r="B13" s="13">
        <v>4530</v>
      </c>
      <c r="C13" s="13">
        <v>3367</v>
      </c>
      <c r="D13" s="12">
        <f>(C13-C12)/C12</f>
        <v>0.07297641810070109</v>
      </c>
      <c r="E13" s="14">
        <v>908</v>
      </c>
      <c r="F13" s="12">
        <f>(E13-E12)/E12</f>
        <v>0.11685116851168512</v>
      </c>
      <c r="G13" s="25">
        <v>432</v>
      </c>
      <c r="H13" s="9">
        <f t="shared" si="0"/>
        <v>-0.10187110187110188</v>
      </c>
    </row>
    <row r="14" spans="1:8" ht="14.25">
      <c r="A14" s="17">
        <v>36982</v>
      </c>
      <c r="B14" s="13">
        <v>4124</v>
      </c>
      <c r="C14" s="13">
        <v>4594</v>
      </c>
      <c r="D14" s="12">
        <f aca="true" t="shared" si="1" ref="D14:F21">(C14-C13)/C13</f>
        <v>0.3644193644193644</v>
      </c>
      <c r="E14" s="14">
        <v>1338</v>
      </c>
      <c r="F14" s="12">
        <f t="shared" si="1"/>
        <v>0.473568281938326</v>
      </c>
      <c r="G14" s="25">
        <v>696</v>
      </c>
      <c r="H14" s="9">
        <f t="shared" si="0"/>
        <v>0.6111111111111112</v>
      </c>
    </row>
    <row r="15" spans="1:8" ht="14.25">
      <c r="A15" s="17">
        <v>37012</v>
      </c>
      <c r="B15" s="13">
        <v>4439</v>
      </c>
      <c r="C15" s="13">
        <v>5403</v>
      </c>
      <c r="D15" s="12">
        <f t="shared" si="1"/>
        <v>0.1760992599042229</v>
      </c>
      <c r="E15" s="14">
        <v>1574</v>
      </c>
      <c r="F15" s="12">
        <f t="shared" si="1"/>
        <v>0.17638266068759342</v>
      </c>
      <c r="G15" s="25">
        <v>978</v>
      </c>
      <c r="H15" s="9">
        <f t="shared" si="0"/>
        <v>0.4051724137931034</v>
      </c>
    </row>
    <row r="16" spans="1:8" ht="14.25">
      <c r="A16" s="17">
        <v>37043</v>
      </c>
      <c r="B16" s="13">
        <v>3475</v>
      </c>
      <c r="C16" s="13">
        <v>5251</v>
      </c>
      <c r="D16" s="12">
        <f t="shared" si="1"/>
        <v>-0.02813251897094207</v>
      </c>
      <c r="E16" s="14">
        <v>816</v>
      </c>
      <c r="F16" s="12">
        <f t="shared" si="1"/>
        <v>-0.4815756035578145</v>
      </c>
      <c r="G16" s="25">
        <v>741</v>
      </c>
      <c r="H16" s="9">
        <f t="shared" si="0"/>
        <v>-0.24233128834355827</v>
      </c>
    </row>
    <row r="17" spans="1:8" ht="14.25">
      <c r="A17" s="10">
        <v>37073</v>
      </c>
      <c r="B17" s="13">
        <v>4726</v>
      </c>
      <c r="C17" s="13">
        <v>4398</v>
      </c>
      <c r="D17" s="12">
        <f t="shared" si="1"/>
        <v>-0.16244524852409065</v>
      </c>
      <c r="E17" s="14">
        <v>1048</v>
      </c>
      <c r="F17" s="12">
        <f t="shared" si="1"/>
        <v>0.28431372549019607</v>
      </c>
      <c r="G17" s="25">
        <v>465</v>
      </c>
      <c r="H17" s="9">
        <f t="shared" si="0"/>
        <v>-0.3724696356275304</v>
      </c>
    </row>
    <row r="18" spans="1:8" ht="14.25">
      <c r="A18" s="10">
        <v>37104</v>
      </c>
      <c r="B18" s="13">
        <v>4901</v>
      </c>
      <c r="C18" s="13">
        <v>4484</v>
      </c>
      <c r="D18" s="12">
        <f t="shared" si="1"/>
        <v>0.019554342883128694</v>
      </c>
      <c r="E18" s="14">
        <v>1149</v>
      </c>
      <c r="F18" s="12">
        <f t="shared" si="1"/>
        <v>0.09637404580152671</v>
      </c>
      <c r="G18" s="25">
        <v>738</v>
      </c>
      <c r="H18" s="9">
        <f t="shared" si="0"/>
        <v>0.5870967741935483</v>
      </c>
    </row>
    <row r="19" spans="1:8" ht="14.25">
      <c r="A19" s="17">
        <v>37135</v>
      </c>
      <c r="B19" s="13">
        <v>3864</v>
      </c>
      <c r="C19" s="13">
        <v>5643</v>
      </c>
      <c r="D19" s="12">
        <f t="shared" si="1"/>
        <v>0.2584745762711864</v>
      </c>
      <c r="E19" s="14">
        <v>1356</v>
      </c>
      <c r="F19" s="12">
        <f t="shared" si="1"/>
        <v>0.1801566579634465</v>
      </c>
      <c r="G19" s="25">
        <v>623</v>
      </c>
      <c r="H19" s="9">
        <f t="shared" si="0"/>
        <v>-0.15582655826558264</v>
      </c>
    </row>
    <row r="20" spans="1:8" ht="14.25">
      <c r="A20" s="17">
        <v>37165</v>
      </c>
      <c r="B20" s="13">
        <v>4481</v>
      </c>
      <c r="C20" s="13">
        <v>7398</v>
      </c>
      <c r="D20" s="12">
        <f t="shared" si="1"/>
        <v>0.31100478468899523</v>
      </c>
      <c r="E20" s="14">
        <v>1898</v>
      </c>
      <c r="F20" s="12">
        <f t="shared" si="1"/>
        <v>0.3997050147492625</v>
      </c>
      <c r="G20" s="25">
        <v>1124</v>
      </c>
      <c r="H20" s="9">
        <f t="shared" si="0"/>
        <v>0.8041733547351525</v>
      </c>
    </row>
    <row r="21" spans="1:8" ht="14.25">
      <c r="A21" s="17">
        <v>37196</v>
      </c>
      <c r="B21" s="13">
        <v>4259</v>
      </c>
      <c r="C21" s="13">
        <v>5603</v>
      </c>
      <c r="D21" s="12">
        <f t="shared" si="1"/>
        <v>-0.2426331440929981</v>
      </c>
      <c r="E21" s="14">
        <v>1413</v>
      </c>
      <c r="F21" s="12">
        <f t="shared" si="1"/>
        <v>-0.2555321390937829</v>
      </c>
      <c r="G21" s="25">
        <v>968</v>
      </c>
      <c r="H21" s="9">
        <f t="shared" si="0"/>
        <v>-0.1387900355871886</v>
      </c>
    </row>
    <row r="22" spans="1:9" ht="14.25">
      <c r="A22" s="10">
        <v>37226</v>
      </c>
      <c r="B22" s="13" t="s">
        <v>3</v>
      </c>
      <c r="C22" s="13" t="s">
        <v>3</v>
      </c>
      <c r="D22" s="12"/>
      <c r="E22" s="14" t="s">
        <v>3</v>
      </c>
      <c r="F22" s="9"/>
      <c r="G22" s="25">
        <v>545</v>
      </c>
      <c r="H22" s="9">
        <f t="shared" si="0"/>
        <v>-0.4369834710743802</v>
      </c>
      <c r="I22" s="1"/>
    </row>
    <row r="23" spans="1:9" ht="14.25">
      <c r="A23" s="30" t="s">
        <v>12</v>
      </c>
      <c r="B23" s="18">
        <f>SUM(B11:B21)</f>
        <v>42655</v>
      </c>
      <c r="C23" s="18">
        <f>SUM(C11:C21)</f>
        <v>49279</v>
      </c>
      <c r="D23" s="19"/>
      <c r="E23" s="18">
        <f>SUM(E11:E21)</f>
        <v>12313</v>
      </c>
      <c r="F23" s="20"/>
      <c r="G23" s="26">
        <f>SUM(G11:G22)</f>
        <v>8557</v>
      </c>
      <c r="H23" s="9">
        <f>+(G23-G9)/G9</f>
        <v>1.1723787763391724</v>
      </c>
      <c r="I23" s="1"/>
    </row>
    <row r="24" spans="1:8" ht="14.25">
      <c r="A24" s="10"/>
      <c r="B24" s="7"/>
      <c r="C24" s="7"/>
      <c r="D24" s="9"/>
      <c r="E24" s="7"/>
      <c r="F24" s="9"/>
      <c r="G24" s="25"/>
      <c r="H24" s="9"/>
    </row>
    <row r="25" spans="1:8" ht="14.25">
      <c r="A25" s="10">
        <v>37257</v>
      </c>
      <c r="B25" s="13">
        <v>4797</v>
      </c>
      <c r="C25" s="13">
        <v>4866</v>
      </c>
      <c r="D25" s="12"/>
      <c r="E25" s="21">
        <v>1110</v>
      </c>
      <c r="F25" s="9"/>
      <c r="G25" s="25">
        <v>718</v>
      </c>
      <c r="H25" s="9">
        <f>+(G25-G22)/G22</f>
        <v>0.3174311926605505</v>
      </c>
    </row>
    <row r="26" spans="1:8" ht="14.25">
      <c r="A26" s="10">
        <v>37288</v>
      </c>
      <c r="B26" s="13">
        <v>5209</v>
      </c>
      <c r="C26" s="13">
        <v>4721</v>
      </c>
      <c r="D26" s="12">
        <f aca="true" t="shared" si="2" ref="D26:D36">(C26-C25)/C25</f>
        <v>-0.029798602548294285</v>
      </c>
      <c r="E26" s="21">
        <v>1037</v>
      </c>
      <c r="F26" s="12">
        <f aca="true" t="shared" si="3" ref="F26:F36">(E26-E25)/E25</f>
        <v>-0.06576576576576576</v>
      </c>
      <c r="G26" s="25">
        <v>540</v>
      </c>
      <c r="H26" s="9">
        <f aca="true" t="shared" si="4" ref="H26:H36">+(G26-G25)/G25</f>
        <v>-0.2479108635097493</v>
      </c>
    </row>
    <row r="27" spans="1:8" ht="14.25">
      <c r="A27" s="10">
        <f>+A26+30</f>
        <v>37318</v>
      </c>
      <c r="B27" s="13">
        <v>5220</v>
      </c>
      <c r="C27" s="13">
        <v>5401</v>
      </c>
      <c r="D27" s="12">
        <f t="shared" si="2"/>
        <v>0.14403728023723789</v>
      </c>
      <c r="E27" s="13">
        <v>1052</v>
      </c>
      <c r="F27" s="12">
        <f t="shared" si="3"/>
        <v>0.01446480231436837</v>
      </c>
      <c r="G27" s="13">
        <v>550</v>
      </c>
      <c r="H27" s="9">
        <f t="shared" si="4"/>
        <v>0.018518518518518517</v>
      </c>
    </row>
    <row r="28" spans="1:8" ht="14.25">
      <c r="A28" s="17">
        <f>+A27+30</f>
        <v>37348</v>
      </c>
      <c r="B28" s="13">
        <v>5384</v>
      </c>
      <c r="C28" s="13">
        <v>6502</v>
      </c>
      <c r="D28" s="12">
        <f t="shared" si="2"/>
        <v>0.2038511386780226</v>
      </c>
      <c r="E28" s="22">
        <v>1500</v>
      </c>
      <c r="F28" s="12">
        <f t="shared" si="3"/>
        <v>0.42585551330798477</v>
      </c>
      <c r="G28" s="22">
        <v>834</v>
      </c>
      <c r="H28" s="9">
        <f t="shared" si="4"/>
        <v>0.5163636363636364</v>
      </c>
    </row>
    <row r="29" spans="1:8" ht="14.25">
      <c r="A29" s="17">
        <f>+A28+31</f>
        <v>37379</v>
      </c>
      <c r="B29" s="13">
        <v>4918</v>
      </c>
      <c r="C29" s="13">
        <v>6381</v>
      </c>
      <c r="D29" s="12">
        <f t="shared" si="2"/>
        <v>-0.018609658566594894</v>
      </c>
      <c r="E29" s="22">
        <v>1525</v>
      </c>
      <c r="F29" s="12">
        <f t="shared" si="3"/>
        <v>0.016666666666666666</v>
      </c>
      <c r="G29" s="22">
        <v>860</v>
      </c>
      <c r="H29" s="9">
        <f t="shared" si="4"/>
        <v>0.03117505995203837</v>
      </c>
    </row>
    <row r="30" spans="1:8" ht="14.25">
      <c r="A30" s="17">
        <f>30+A29</f>
        <v>37409</v>
      </c>
      <c r="B30" s="13">
        <v>5200</v>
      </c>
      <c r="C30" s="13">
        <v>7008</v>
      </c>
      <c r="D30" s="12">
        <f t="shared" si="2"/>
        <v>0.09826046074283028</v>
      </c>
      <c r="E30" s="22">
        <v>1500</v>
      </c>
      <c r="F30" s="12">
        <f t="shared" si="3"/>
        <v>-0.01639344262295082</v>
      </c>
      <c r="G30" s="22">
        <v>1070</v>
      </c>
      <c r="H30" s="9">
        <f t="shared" si="4"/>
        <v>0.2441860465116279</v>
      </c>
    </row>
    <row r="31" spans="1:8" ht="14.25">
      <c r="A31" s="10">
        <f>+A30+30</f>
        <v>37439</v>
      </c>
      <c r="B31" s="13">
        <v>5515</v>
      </c>
      <c r="C31" s="13">
        <v>6784</v>
      </c>
      <c r="D31" s="12">
        <f t="shared" si="2"/>
        <v>-0.0319634703196347</v>
      </c>
      <c r="E31" s="14">
        <v>1293</v>
      </c>
      <c r="F31" s="12">
        <f t="shared" si="3"/>
        <v>-0.138</v>
      </c>
      <c r="G31" s="22">
        <v>821</v>
      </c>
      <c r="H31" s="9">
        <f t="shared" si="4"/>
        <v>-0.23271028037383176</v>
      </c>
    </row>
    <row r="32" spans="1:8" ht="14.25">
      <c r="A32" s="10">
        <f>+A31+30</f>
        <v>37469</v>
      </c>
      <c r="B32" s="13">
        <v>6319</v>
      </c>
      <c r="C32" s="13">
        <v>6179</v>
      </c>
      <c r="D32" s="12">
        <f t="shared" si="2"/>
        <v>-0.08918042452830188</v>
      </c>
      <c r="E32" s="14">
        <v>1250</v>
      </c>
      <c r="F32" s="12">
        <f t="shared" si="3"/>
        <v>-0.033255993812838364</v>
      </c>
      <c r="G32" s="25">
        <v>683</v>
      </c>
      <c r="H32" s="9">
        <f t="shared" si="4"/>
        <v>-0.16808769792935443</v>
      </c>
    </row>
    <row r="33" spans="1:8" ht="14.25">
      <c r="A33" s="17">
        <f>+A32+32</f>
        <v>37501</v>
      </c>
      <c r="B33" s="13">
        <v>5873</v>
      </c>
      <c r="C33" s="13">
        <v>6213</v>
      </c>
      <c r="D33" s="12">
        <f t="shared" si="2"/>
        <v>0.005502508496520473</v>
      </c>
      <c r="E33" s="14">
        <v>2019</v>
      </c>
      <c r="F33" s="12">
        <f t="shared" si="3"/>
        <v>0.6152</v>
      </c>
      <c r="G33" s="25">
        <v>973</v>
      </c>
      <c r="H33" s="9">
        <f t="shared" si="4"/>
        <v>0.424597364568082</v>
      </c>
    </row>
    <row r="34" spans="1:8" ht="14.25">
      <c r="A34" s="17">
        <f>+A33+30</f>
        <v>37531</v>
      </c>
      <c r="B34" s="13">
        <v>5623</v>
      </c>
      <c r="C34" s="13">
        <v>6298</v>
      </c>
      <c r="D34" s="12">
        <f t="shared" si="2"/>
        <v>0.013680991469499436</v>
      </c>
      <c r="E34" s="14">
        <v>1698</v>
      </c>
      <c r="F34" s="12">
        <f t="shared" si="3"/>
        <v>-0.1589895988112927</v>
      </c>
      <c r="G34" s="25">
        <v>922</v>
      </c>
      <c r="H34" s="9">
        <f t="shared" si="4"/>
        <v>-0.052415210688591986</v>
      </c>
    </row>
    <row r="35" spans="1:8" ht="14.25">
      <c r="A35" s="17">
        <f>+A34+30</f>
        <v>37561</v>
      </c>
      <c r="B35" s="13">
        <v>4945</v>
      </c>
      <c r="C35" s="13">
        <v>5964</v>
      </c>
      <c r="D35" s="12">
        <f t="shared" si="2"/>
        <v>-0.05303270879644331</v>
      </c>
      <c r="E35" s="14">
        <v>1734</v>
      </c>
      <c r="F35" s="12">
        <f t="shared" si="3"/>
        <v>0.02120141342756184</v>
      </c>
      <c r="G35" s="25">
        <v>1026</v>
      </c>
      <c r="H35" s="9">
        <f t="shared" si="4"/>
        <v>0.11279826464208242</v>
      </c>
    </row>
    <row r="36" spans="1:8" ht="14.25">
      <c r="A36" s="10">
        <f>+A35+31</f>
        <v>37592</v>
      </c>
      <c r="B36" s="13">
        <v>5432</v>
      </c>
      <c r="C36" s="13">
        <v>4835</v>
      </c>
      <c r="D36" s="12">
        <f t="shared" si="2"/>
        <v>-0.18930248155600268</v>
      </c>
      <c r="E36" s="14">
        <v>1190</v>
      </c>
      <c r="F36" s="12">
        <f t="shared" si="3"/>
        <v>-0.3137254901960784</v>
      </c>
      <c r="G36" s="25">
        <v>654</v>
      </c>
      <c r="H36" s="9">
        <f t="shared" si="4"/>
        <v>-0.36257309941520466</v>
      </c>
    </row>
    <row r="37" spans="1:8" ht="14.25">
      <c r="A37" s="30" t="s">
        <v>12</v>
      </c>
      <c r="B37" s="18">
        <f>SUM(B25:B36)</f>
        <v>64435</v>
      </c>
      <c r="C37" s="18">
        <f>SUM(C25:C36)</f>
        <v>71152</v>
      </c>
      <c r="D37" s="12">
        <f>+(C37-C23)/C23</f>
        <v>0.44386046794780737</v>
      </c>
      <c r="E37" s="18">
        <f>SUM(E25:E36)</f>
        <v>16908</v>
      </c>
      <c r="F37" s="12">
        <f>+(E37-E23)/E23</f>
        <v>0.3731828149110696</v>
      </c>
      <c r="G37" s="18">
        <f>SUM(G25:G36)</f>
        <v>9651</v>
      </c>
      <c r="H37" s="12">
        <f>+(G37-G23)/G23</f>
        <v>0.12784854505083557</v>
      </c>
    </row>
    <row r="38" spans="1:8" ht="14.25">
      <c r="A38" s="7"/>
      <c r="B38" s="7"/>
      <c r="C38" s="7"/>
      <c r="D38" s="9"/>
      <c r="E38" s="7"/>
      <c r="F38" s="9"/>
      <c r="G38" s="25"/>
      <c r="H38" s="9"/>
    </row>
    <row r="39" spans="1:8" ht="14.25">
      <c r="A39" s="10">
        <v>37622</v>
      </c>
      <c r="B39" s="13">
        <v>4951</v>
      </c>
      <c r="C39" s="13">
        <v>5200</v>
      </c>
      <c r="D39" s="12">
        <f>+(C39-C36)/C36</f>
        <v>0.07549120992761117</v>
      </c>
      <c r="E39" s="21">
        <v>1298</v>
      </c>
      <c r="F39" s="12">
        <f>+(E39-E36)/E36</f>
        <v>0.0907563025210084</v>
      </c>
      <c r="G39" s="25">
        <v>715</v>
      </c>
      <c r="H39" s="9">
        <f>+(G39-G36)/G36</f>
        <v>0.09327217125382263</v>
      </c>
    </row>
    <row r="40" spans="1:8" ht="14.25">
      <c r="A40" s="10">
        <f>+A39+31</f>
        <v>37653</v>
      </c>
      <c r="B40" s="13">
        <v>5667</v>
      </c>
      <c r="C40" s="13">
        <v>5015</v>
      </c>
      <c r="D40" s="12">
        <f>(C40-C39)/C39</f>
        <v>-0.035576923076923075</v>
      </c>
      <c r="E40" s="21">
        <v>1060</v>
      </c>
      <c r="F40" s="12">
        <f>(E40-E39)/E39</f>
        <v>-0.18335901386748846</v>
      </c>
      <c r="G40" s="25">
        <v>455</v>
      </c>
      <c r="H40" s="12">
        <f>(G40-G39)/G39</f>
        <v>-0.36363636363636365</v>
      </c>
    </row>
    <row r="41" spans="1:8" ht="14.25">
      <c r="A41" s="10">
        <f>+A40+30</f>
        <v>37683</v>
      </c>
      <c r="B41" s="13">
        <v>8815</v>
      </c>
      <c r="C41" s="13">
        <v>5529</v>
      </c>
      <c r="D41" s="12">
        <f>(C41-C40)/C40</f>
        <v>0.10249252243270189</v>
      </c>
      <c r="E41" s="13">
        <v>1532</v>
      </c>
      <c r="F41" s="12">
        <f>(E41-E40)/E40</f>
        <v>0.44528301886792454</v>
      </c>
      <c r="G41" s="13">
        <v>892</v>
      </c>
      <c r="H41" s="12">
        <f>(G41-G40)/G40</f>
        <v>0.9604395604395605</v>
      </c>
    </row>
    <row r="42" spans="1:8" ht="14.25">
      <c r="A42" s="17">
        <f>+A41+30</f>
        <v>37713</v>
      </c>
      <c r="B42" s="13">
        <v>8344</v>
      </c>
      <c r="C42" s="13">
        <v>5549</v>
      </c>
      <c r="D42" s="12">
        <f>(C42-C41)/C41</f>
        <v>0.0036172906493036716</v>
      </c>
      <c r="E42" s="22">
        <v>1569</v>
      </c>
      <c r="F42" s="12">
        <f>(E42-E41)/E41</f>
        <v>0.024151436031331592</v>
      </c>
      <c r="G42" s="22"/>
      <c r="H42" s="9"/>
    </row>
    <row r="43" spans="1:8" ht="14.25">
      <c r="A43" s="17">
        <f>+A42+31</f>
        <v>37744</v>
      </c>
      <c r="B43" s="13"/>
      <c r="C43" s="13"/>
      <c r="D43" s="12"/>
      <c r="E43" s="22"/>
      <c r="F43" s="12"/>
      <c r="G43" s="22"/>
      <c r="H43" s="9"/>
    </row>
    <row r="44" spans="1:8" ht="14.25">
      <c r="A44" s="17">
        <f>30+A43</f>
        <v>37774</v>
      </c>
      <c r="B44" s="13"/>
      <c r="C44" s="13"/>
      <c r="D44" s="12"/>
      <c r="E44" s="22"/>
      <c r="F44" s="12"/>
      <c r="G44" s="22"/>
      <c r="H44" s="9"/>
    </row>
    <row r="45" spans="1:8" ht="14.25">
      <c r="A45" s="10">
        <f>+A44+30</f>
        <v>37804</v>
      </c>
      <c r="B45" s="13"/>
      <c r="C45" s="13"/>
      <c r="D45" s="12"/>
      <c r="E45" s="14"/>
      <c r="F45" s="12"/>
      <c r="G45" s="22"/>
      <c r="H45" s="9"/>
    </row>
    <row r="46" spans="1:8" ht="14.25">
      <c r="A46" s="10">
        <f>+A45+30</f>
        <v>37834</v>
      </c>
      <c r="B46" s="13"/>
      <c r="C46" s="13"/>
      <c r="D46" s="12"/>
      <c r="E46" s="14"/>
      <c r="F46" s="12"/>
      <c r="G46" s="25"/>
      <c r="H46" s="9"/>
    </row>
    <row r="47" spans="1:8" ht="14.25">
      <c r="A47" s="17">
        <f>+A46+32</f>
        <v>37866</v>
      </c>
      <c r="B47" s="13"/>
      <c r="C47" s="13"/>
      <c r="D47" s="12"/>
      <c r="E47" s="14"/>
      <c r="F47" s="12"/>
      <c r="G47" s="25"/>
      <c r="H47" s="9"/>
    </row>
    <row r="48" spans="1:8" ht="14.25">
      <c r="A48" s="17">
        <f>+A47+30</f>
        <v>37896</v>
      </c>
      <c r="B48" s="13"/>
      <c r="C48" s="13"/>
      <c r="D48" s="12"/>
      <c r="E48" s="14"/>
      <c r="F48" s="12"/>
      <c r="G48" s="25"/>
      <c r="H48" s="9"/>
    </row>
    <row r="49" spans="1:8" ht="14.25">
      <c r="A49" s="17">
        <f>+A48+30</f>
        <v>37926</v>
      </c>
      <c r="B49" s="13"/>
      <c r="C49" s="13"/>
      <c r="D49" s="12"/>
      <c r="E49" s="14"/>
      <c r="F49" s="12"/>
      <c r="G49" s="25"/>
      <c r="H49" s="9"/>
    </row>
    <row r="50" spans="1:8" ht="14.25">
      <c r="A50" s="10">
        <f>+A49+31</f>
        <v>37957</v>
      </c>
      <c r="B50" s="13"/>
      <c r="C50" s="13"/>
      <c r="D50" s="12"/>
      <c r="E50" s="14"/>
      <c r="F50" s="12"/>
      <c r="G50" s="25"/>
      <c r="H50" s="9"/>
    </row>
    <row r="51" spans="1:8" ht="14.25">
      <c r="A51" s="30" t="s">
        <v>12</v>
      </c>
      <c r="B51" s="18">
        <f>SUM(B39:B50)</f>
        <v>27777</v>
      </c>
      <c r="C51" s="18">
        <f>SUM(C39:C50)</f>
        <v>21293</v>
      </c>
      <c r="D51" s="12">
        <f>+(C51-C37)/C37</f>
        <v>-0.7007392624241061</v>
      </c>
      <c r="E51" s="18">
        <f>SUM(E39:E50)</f>
        <v>5459</v>
      </c>
      <c r="F51" s="12">
        <f>+(E51-E37)/E37</f>
        <v>-0.677135083983913</v>
      </c>
      <c r="G51" s="18">
        <f>SUM(G39:G50)</f>
        <v>2062</v>
      </c>
      <c r="H51" s="12">
        <f>+(G51-G37)/G37</f>
        <v>-0.786343384105274</v>
      </c>
    </row>
    <row r="52" spans="1:8" ht="14.25">
      <c r="A52" s="7"/>
      <c r="B52" s="7"/>
      <c r="C52" s="7"/>
      <c r="D52" s="9"/>
      <c r="E52" s="7"/>
      <c r="F52" s="9"/>
      <c r="G52" s="25"/>
      <c r="H52" s="9"/>
    </row>
    <row r="53" spans="1:8" ht="14.25">
      <c r="A53" s="7"/>
      <c r="B53" s="7"/>
      <c r="C53" s="7"/>
      <c r="D53" s="9"/>
      <c r="E53" s="7"/>
      <c r="F53" s="9"/>
      <c r="G53" s="25"/>
      <c r="H53" s="9"/>
    </row>
    <row r="54" spans="1:8" ht="14.25">
      <c r="A54" s="23"/>
      <c r="B54" s="24"/>
      <c r="C54" s="24"/>
      <c r="D54" s="9"/>
      <c r="E54" s="7"/>
      <c r="F54" s="9"/>
      <c r="G54" s="25"/>
      <c r="H54" s="9"/>
    </row>
    <row r="55" spans="1:8" ht="14.25">
      <c r="A55" s="24" t="s">
        <v>2</v>
      </c>
      <c r="B55" s="13"/>
      <c r="C55" s="13"/>
      <c r="D55" s="12"/>
      <c r="E55" s="14"/>
      <c r="F55" s="9"/>
      <c r="G55" s="25"/>
      <c r="H55" s="9"/>
    </row>
    <row r="56" spans="1:8" ht="14.25">
      <c r="A56" s="23" t="s">
        <v>9</v>
      </c>
      <c r="B56" s="13"/>
      <c r="C56" s="13"/>
      <c r="D56" s="12"/>
      <c r="E56" s="14"/>
      <c r="F56" s="9"/>
      <c r="G56" s="25"/>
      <c r="H56" s="9"/>
    </row>
    <row r="57" spans="2:8" ht="14.25">
      <c r="B57" s="24"/>
      <c r="C57" s="24"/>
      <c r="D57" s="9"/>
      <c r="E57" s="7"/>
      <c r="F57" s="9"/>
      <c r="G57" s="25"/>
      <c r="H57" s="9"/>
    </row>
    <row r="58" ht="14.25">
      <c r="A58" s="4"/>
    </row>
    <row r="59" ht="14.25">
      <c r="A59" s="4"/>
    </row>
    <row r="60" spans="4:5" ht="14.25">
      <c r="D60" s="6"/>
      <c r="E60" s="5"/>
    </row>
    <row r="61" spans="4:6" ht="14.25">
      <c r="D61" s="6"/>
      <c r="E61" s="5"/>
      <c r="F61" s="6"/>
    </row>
  </sheetData>
  <printOptions gridLines="1"/>
  <pageMargins left="0.37" right="0" top="1" bottom="1" header="0.5" footer="0.5"/>
  <pageSetup horizontalDpi="600" verticalDpi="600" orientation="portrait" r:id="rId1"/>
  <headerFooter alignWithMargins="0">
    <oddHeader>&amp;C&amp;F</oddHeader>
    <oddFooter>&amp;L&amp;BPathcom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ARCCA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Teti</dc:creator>
  <cp:keywords/>
  <dc:description/>
  <cp:lastModifiedBy>Nicholas Ramfos</cp:lastModifiedBy>
  <cp:lastPrinted>2003-02-02T17:19:44Z</cp:lastPrinted>
  <dcterms:created xsi:type="dcterms:W3CDTF">2002-01-25T20:52:58Z</dcterms:created>
  <dcterms:modified xsi:type="dcterms:W3CDTF">2003-05-24T01:13:14Z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1777659746</vt:i4>
  </property>
  <property fmtid="{D5CDD505-2E9C-101B-9397-08002B2CF9AE}" pid="3" name="_EmailSubject">
    <vt:lpwstr>Report </vt:lpwstr>
  </property>
  <property fmtid="{D5CDD505-2E9C-101B-9397-08002B2CF9AE}" pid="4" name="_AuthorEmail">
    <vt:lpwstr>dteti@arcca.com</vt:lpwstr>
  </property>
  <property fmtid="{D5CDD505-2E9C-101B-9397-08002B2CF9AE}" pid="5" name="_AuthorEmailDisplayName">
    <vt:lpwstr>David Teti</vt:lpwstr>
  </property>
</Properties>
</file>