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FY 2006 Only" sheetId="1" r:id="rId1"/>
    <sheet name="From Exp. Report" sheetId="2" r:id="rId2"/>
    <sheet name="From Last Year" sheetId="3" r:id="rId3"/>
    <sheet name="Sheet2" sheetId="4" r:id="rId4"/>
    <sheet name="Sheet3" sheetId="5" r:id="rId5"/>
  </sheets>
  <definedNames>
    <definedName name="_xlnm.Print_Titles" localSheetId="1">'From Exp. Report'!$A:$A</definedName>
  </definedNames>
  <calcPr fullCalcOnLoad="1"/>
</workbook>
</file>

<file path=xl/sharedStrings.xml><?xml version="1.0" encoding="utf-8"?>
<sst xmlns="http://schemas.openxmlformats.org/spreadsheetml/2006/main" count="323" uniqueCount="94">
  <si>
    <t>Program Area</t>
  </si>
  <si>
    <t>Project Name - 2004</t>
  </si>
  <si>
    <t>Funding: 2004</t>
  </si>
  <si>
    <t>CB &amp; Potomac</t>
  </si>
  <si>
    <t>Planning &amp; Monitoring</t>
  </si>
  <si>
    <t>Potomac Regional Monitoring Program</t>
  </si>
  <si>
    <t>Chain Bridge Monitoring Station</t>
  </si>
  <si>
    <t>Regional WW Flow Forecast Model</t>
  </si>
  <si>
    <t>Urban SW Management</t>
  </si>
  <si>
    <t>Stream Ecology &amp; Forestry</t>
  </si>
  <si>
    <t>WSTF Support</t>
  </si>
  <si>
    <t>COG Board &amp; Member Support</t>
  </si>
  <si>
    <t>Program &amp; Budget Development</t>
  </si>
  <si>
    <t>Develop CB Program Policies</t>
  </si>
  <si>
    <t>Support WRTC</t>
  </si>
  <si>
    <t>Participate in Standards development</t>
  </si>
  <si>
    <t>RWF</t>
  </si>
  <si>
    <t>COG Local</t>
  </si>
  <si>
    <t>Total</t>
  </si>
  <si>
    <t>TOTAL</t>
  </si>
  <si>
    <t>REF</t>
  </si>
  <si>
    <t>Lead Staff</t>
  </si>
  <si>
    <t>Cost &amp; Cost Impacts; Funding; UAAs</t>
  </si>
  <si>
    <t>TS &amp; Local TMDL Devel.</t>
  </si>
  <si>
    <t>Water Supply &amp; Drought</t>
  </si>
  <si>
    <t>WR Prog. Mgt.</t>
  </si>
  <si>
    <t>BP &amp; Other</t>
  </si>
  <si>
    <t>Berger</t>
  </si>
  <si>
    <t>Rustia</t>
  </si>
  <si>
    <t>Spano</t>
  </si>
  <si>
    <t>Bieber</t>
  </si>
  <si>
    <t>Galli</t>
  </si>
  <si>
    <t>Shell</t>
  </si>
  <si>
    <t>Graham</t>
  </si>
  <si>
    <t>Regional Environmental Conference</t>
  </si>
  <si>
    <t>Water Supply Emergency Plan Exercise</t>
  </si>
  <si>
    <t>Funding: 2005</t>
  </si>
  <si>
    <t>Project Name - 2005</t>
  </si>
  <si>
    <t>Shaping WQ Policies for the Ches. Bay &amp; Potomac River</t>
  </si>
  <si>
    <t>Preparing for Regulatory Change</t>
  </si>
  <si>
    <t>Funding WQ Improvements</t>
  </si>
  <si>
    <t>Keeping Abreast: Special Workshops &amp; Seminars</t>
  </si>
  <si>
    <t>Developing and Implementing WQ Plans: TSs &amp; TMDLs</t>
  </si>
  <si>
    <t>Urban SW &amp; Site Design</t>
  </si>
  <si>
    <t>Wise Water Use Program</t>
  </si>
  <si>
    <t>Upgrade &amp; Application. of WQM &amp; WSM</t>
  </si>
  <si>
    <t>Improving Analytical Tools: Upgrade &amp; Application. of WQM &amp; WSM</t>
  </si>
  <si>
    <t>Stream Ecology , Forestry &amp; GIS</t>
  </si>
  <si>
    <t>Project Name</t>
  </si>
  <si>
    <t>Notes:</t>
  </si>
  <si>
    <t>1. Per action of the COG Board in October 2003, the Regional Water Fund (RWF) is 3% above the FY 2004 level.</t>
  </si>
  <si>
    <t>3. The Balance of the RWF is paid by COG members.</t>
  </si>
  <si>
    <t>Grant, Other</t>
  </si>
  <si>
    <t>2. Per the Blue Plains Intermunicipal Agreement of 1085, the Blue Plains Users provide 80% of the RWF.</t>
  </si>
  <si>
    <t>4. The Regional Environmental Fund (REF) and "COG Local" are supported by COG members.</t>
  </si>
  <si>
    <t>5. The bulk of the Water Supply program elements presume substantial grant support.</t>
  </si>
  <si>
    <t>6. The Blue Plains Users are contributing to the Bay Program's Water Quality Model upgrade.</t>
  </si>
  <si>
    <r>
      <t>1, 2,3</t>
    </r>
    <r>
      <rPr>
        <b/>
        <sz val="8"/>
        <rFont val="Arial"/>
        <family val="2"/>
      </rPr>
      <t>RWF</t>
    </r>
  </si>
  <si>
    <r>
      <t>4</t>
    </r>
    <r>
      <rPr>
        <b/>
        <sz val="8"/>
        <rFont val="Arial"/>
        <family val="2"/>
      </rPr>
      <t>COG Local</t>
    </r>
  </si>
  <si>
    <r>
      <t>4</t>
    </r>
    <r>
      <rPr>
        <b/>
        <sz val="8"/>
        <rFont val="Arial"/>
        <family val="2"/>
      </rPr>
      <t>REF</t>
    </r>
  </si>
  <si>
    <t>CBPC</t>
  </si>
  <si>
    <t>WRTC</t>
  </si>
  <si>
    <t>Regulatory Change</t>
  </si>
  <si>
    <t>Modeling</t>
  </si>
  <si>
    <t>Funding</t>
  </si>
  <si>
    <t>Tributary Strategies &amp; TMDLs</t>
  </si>
  <si>
    <t>Workshops &amp; Seminars</t>
  </si>
  <si>
    <t xml:space="preserve">Regional Monitoring </t>
  </si>
  <si>
    <t xml:space="preserve">Chain Bridge Monitoring </t>
  </si>
  <si>
    <t>WW Flow Forecast Model</t>
  </si>
  <si>
    <t>WSTF</t>
  </si>
  <si>
    <t>Wise Water Campaign</t>
  </si>
  <si>
    <t>WQ Requirements</t>
  </si>
  <si>
    <t>CB &amp; LF Monitoring</t>
  </si>
  <si>
    <t>Strategies, Standards, TMDLs &amp; Permitting</t>
  </si>
  <si>
    <t>Flow Forecast Model</t>
  </si>
  <si>
    <t>Monitoring &amp; Modeling</t>
  </si>
  <si>
    <t>WQM &amp; WSM</t>
  </si>
  <si>
    <t>Regional Monitoring</t>
  </si>
  <si>
    <t>Chain Bridge &amp; Little Falls</t>
  </si>
  <si>
    <t>Rustia; Spano</t>
  </si>
  <si>
    <t>1. Per action of the COG Board in October 2004.</t>
  </si>
  <si>
    <t>Funding: 2006</t>
  </si>
  <si>
    <t>Policies &amp; Programs</t>
  </si>
  <si>
    <t xml:space="preserve">Water Supply </t>
  </si>
  <si>
    <t>Stream Ecology  Forestry, &amp; GIS</t>
  </si>
  <si>
    <t>Green Infrastructure</t>
  </si>
  <si>
    <t>Urban WS Management</t>
  </si>
  <si>
    <t>Subtotal</t>
  </si>
  <si>
    <t>FY 2005 Comparable (less grants)</t>
  </si>
  <si>
    <t>2. Per the Blue Plains Intermunicipal Agreement of 1985, the Blue Plains Users provide 80% of the RWF.</t>
  </si>
  <si>
    <t>3. The Balance of the RWF is paid by COG member jurisdictions, based on population.</t>
  </si>
  <si>
    <t>4. The Regional Environmental Fund (REF) and "COG Local" are supported by COG members, based on population.</t>
  </si>
  <si>
    <t>New item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</si>
</sst>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31" xfId="0" applyNumberFormat="1" applyFont="1" applyBorder="1" applyAlignment="1">
      <alignment wrapText="1"/>
    </xf>
    <xf numFmtId="3" fontId="4" fillId="0" borderId="32" xfId="0" applyNumberFormat="1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36" xfId="0" applyNumberFormat="1" applyFont="1" applyBorder="1" applyAlignment="1">
      <alignment wrapText="1"/>
    </xf>
    <xf numFmtId="3" fontId="4" fillId="0" borderId="37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17.8515625" style="31" customWidth="1"/>
    <col min="2" max="2" width="31.57421875" style="31" customWidth="1"/>
    <col min="3" max="3" width="11.28125" style="31" customWidth="1"/>
    <col min="4" max="4" width="10.421875" style="31" customWidth="1"/>
    <col min="5" max="5" width="8.8515625" style="31" customWidth="1"/>
    <col min="6" max="7" width="10.7109375" style="31" customWidth="1"/>
    <col min="8" max="8" width="9.57421875" style="31" customWidth="1"/>
    <col min="9" max="9" width="10.7109375" style="31" customWidth="1"/>
    <col min="10" max="10" width="14.140625" style="51" customWidth="1"/>
    <col min="11" max="16" width="10.7109375" style="31" customWidth="1"/>
    <col min="17" max="17" width="20.00390625" style="31" customWidth="1"/>
    <col min="18" max="23" width="10.7109375" style="31" customWidth="1"/>
    <col min="24" max="16384" width="19.421875" style="31" customWidth="1"/>
  </cols>
  <sheetData>
    <row r="1" spans="1:10" ht="11.25">
      <c r="A1" s="64" t="s">
        <v>0</v>
      </c>
      <c r="B1" s="66" t="s">
        <v>48</v>
      </c>
      <c r="C1" s="66" t="s">
        <v>21</v>
      </c>
      <c r="D1" s="68" t="s">
        <v>82</v>
      </c>
      <c r="E1" s="68"/>
      <c r="F1" s="68"/>
      <c r="G1" s="68"/>
      <c r="H1" s="68"/>
      <c r="I1" s="69"/>
      <c r="J1" s="54"/>
    </row>
    <row r="2" spans="1:10" s="36" customFormat="1" ht="34.5" thickBot="1">
      <c r="A2" s="65"/>
      <c r="B2" s="67"/>
      <c r="C2" s="67"/>
      <c r="D2" s="33" t="s">
        <v>57</v>
      </c>
      <c r="E2" s="33" t="s">
        <v>59</v>
      </c>
      <c r="F2" s="33" t="s">
        <v>58</v>
      </c>
      <c r="G2" s="34" t="s">
        <v>88</v>
      </c>
      <c r="H2" s="34" t="s">
        <v>52</v>
      </c>
      <c r="I2" s="35" t="s">
        <v>18</v>
      </c>
      <c r="J2" s="57" t="s">
        <v>89</v>
      </c>
    </row>
    <row r="3" spans="1:10" ht="12" thickTop="1">
      <c r="A3" s="37" t="s">
        <v>83</v>
      </c>
      <c r="B3" s="38" t="s">
        <v>60</v>
      </c>
      <c r="C3" s="38" t="s">
        <v>27</v>
      </c>
      <c r="D3" s="39">
        <v>170000</v>
      </c>
      <c r="E3" s="39"/>
      <c r="F3" s="60">
        <v>10000</v>
      </c>
      <c r="G3" s="60">
        <f>SUM(D3:F3)</f>
        <v>180000</v>
      </c>
      <c r="H3" s="60"/>
      <c r="I3" s="61">
        <f>+G3+H3</f>
        <v>180000</v>
      </c>
      <c r="J3" s="58">
        <v>160000</v>
      </c>
    </row>
    <row r="4" spans="1:10" ht="11.25">
      <c r="A4" s="37" t="s">
        <v>83</v>
      </c>
      <c r="B4" s="42" t="s">
        <v>61</v>
      </c>
      <c r="C4" s="38" t="s">
        <v>28</v>
      </c>
      <c r="D4" s="39">
        <v>100000</v>
      </c>
      <c r="E4" s="39"/>
      <c r="F4" s="43">
        <v>10000</v>
      </c>
      <c r="G4" s="39">
        <f aca="true" t="shared" si="0" ref="G4:G20">SUM(D4:F4)</f>
        <v>110000</v>
      </c>
      <c r="H4" s="43"/>
      <c r="I4" s="40">
        <f aca="true" t="shared" si="1" ref="I4:I20">+G4+H4</f>
        <v>110000</v>
      </c>
      <c r="J4" s="55">
        <v>100000</v>
      </c>
    </row>
    <row r="5" spans="1:10" ht="11.25">
      <c r="A5" s="37" t="s">
        <v>83</v>
      </c>
      <c r="B5" s="42" t="s">
        <v>66</v>
      </c>
      <c r="C5" s="38" t="s">
        <v>33</v>
      </c>
      <c r="D5" s="39">
        <v>15000</v>
      </c>
      <c r="E5" s="39"/>
      <c r="F5" s="43"/>
      <c r="G5" s="39">
        <f t="shared" si="0"/>
        <v>15000</v>
      </c>
      <c r="H5" s="43"/>
      <c r="I5" s="40">
        <f t="shared" si="1"/>
        <v>15000</v>
      </c>
      <c r="J5" s="55">
        <v>25000</v>
      </c>
    </row>
    <row r="6" spans="1:10" ht="11.25">
      <c r="A6" s="37" t="s">
        <v>83</v>
      </c>
      <c r="B6" s="42" t="s">
        <v>74</v>
      </c>
      <c r="C6" s="38" t="s">
        <v>80</v>
      </c>
      <c r="D6" s="39">
        <v>100000</v>
      </c>
      <c r="E6" s="39"/>
      <c r="F6" s="43"/>
      <c r="G6" s="39">
        <f t="shared" si="0"/>
        <v>100000</v>
      </c>
      <c r="H6" s="43"/>
      <c r="I6" s="40">
        <f t="shared" si="1"/>
        <v>100000</v>
      </c>
      <c r="J6" s="55">
        <v>160000</v>
      </c>
    </row>
    <row r="7" spans="1:10" ht="11.25">
      <c r="A7" s="37" t="s">
        <v>83</v>
      </c>
      <c r="B7" s="42" t="s">
        <v>64</v>
      </c>
      <c r="C7" s="38" t="s">
        <v>33</v>
      </c>
      <c r="D7" s="39">
        <v>50000</v>
      </c>
      <c r="E7" s="39"/>
      <c r="F7" s="43"/>
      <c r="G7" s="39">
        <f t="shared" si="0"/>
        <v>50000</v>
      </c>
      <c r="H7" s="43"/>
      <c r="I7" s="40">
        <f t="shared" si="1"/>
        <v>50000</v>
      </c>
      <c r="J7" s="55">
        <v>60000</v>
      </c>
    </row>
    <row r="8" spans="1:10" ht="11.25">
      <c r="A8" s="37" t="s">
        <v>83</v>
      </c>
      <c r="B8" s="42" t="s">
        <v>75</v>
      </c>
      <c r="C8" s="38" t="s">
        <v>29</v>
      </c>
      <c r="D8" s="39">
        <v>30000</v>
      </c>
      <c r="E8" s="39"/>
      <c r="F8" s="43"/>
      <c r="G8" s="39">
        <f t="shared" si="0"/>
        <v>30000</v>
      </c>
      <c r="H8" s="43"/>
      <c r="I8" s="40">
        <f t="shared" si="1"/>
        <v>30000</v>
      </c>
      <c r="J8" s="55">
        <v>45000</v>
      </c>
    </row>
    <row r="9" spans="1:10" ht="11.25">
      <c r="A9" s="41" t="s">
        <v>76</v>
      </c>
      <c r="B9" s="42" t="s">
        <v>77</v>
      </c>
      <c r="C9" s="38" t="s">
        <v>30</v>
      </c>
      <c r="D9" s="39">
        <v>25000</v>
      </c>
      <c r="E9" s="39"/>
      <c r="F9" s="43"/>
      <c r="G9" s="39">
        <f t="shared" si="0"/>
        <v>25000</v>
      </c>
      <c r="H9" s="43"/>
      <c r="I9" s="40">
        <f t="shared" si="1"/>
        <v>25000</v>
      </c>
      <c r="J9" s="55">
        <v>15000</v>
      </c>
    </row>
    <row r="10" spans="1:10" ht="11.25">
      <c r="A10" s="41" t="s">
        <v>76</v>
      </c>
      <c r="B10" s="42" t="s">
        <v>78</v>
      </c>
      <c r="C10" s="38" t="s">
        <v>30</v>
      </c>
      <c r="D10" s="39">
        <v>125000</v>
      </c>
      <c r="E10" s="39"/>
      <c r="F10" s="43"/>
      <c r="G10" s="39">
        <f t="shared" si="0"/>
        <v>125000</v>
      </c>
      <c r="H10" s="43"/>
      <c r="I10" s="40">
        <f t="shared" si="1"/>
        <v>125000</v>
      </c>
      <c r="J10" s="55">
        <v>125000</v>
      </c>
    </row>
    <row r="11" spans="1:10" ht="11.25">
      <c r="A11" s="41" t="s">
        <v>76</v>
      </c>
      <c r="B11" s="42" t="s">
        <v>79</v>
      </c>
      <c r="C11" s="38" t="s">
        <v>30</v>
      </c>
      <c r="D11" s="44">
        <v>121403</v>
      </c>
      <c r="E11" s="44"/>
      <c r="F11" s="43"/>
      <c r="G11" s="39">
        <f t="shared" si="0"/>
        <v>121403</v>
      </c>
      <c r="H11" s="43"/>
      <c r="I11" s="40">
        <f t="shared" si="1"/>
        <v>121403</v>
      </c>
      <c r="J11" s="55">
        <v>118700</v>
      </c>
    </row>
    <row r="12" spans="1:10" ht="11.25">
      <c r="A12" s="41" t="s">
        <v>87</v>
      </c>
      <c r="B12" s="42" t="s">
        <v>43</v>
      </c>
      <c r="C12" s="38" t="s">
        <v>28</v>
      </c>
      <c r="D12" s="39"/>
      <c r="E12" s="39">
        <v>20000</v>
      </c>
      <c r="F12" s="43">
        <v>25000</v>
      </c>
      <c r="G12" s="39">
        <f t="shared" si="0"/>
        <v>45000</v>
      </c>
      <c r="H12" s="43">
        <v>120000</v>
      </c>
      <c r="I12" s="40">
        <f t="shared" si="1"/>
        <v>165000</v>
      </c>
      <c r="J12" s="55">
        <v>45000</v>
      </c>
    </row>
    <row r="13" spans="1:10" ht="11.25">
      <c r="A13" s="41" t="s">
        <v>87</v>
      </c>
      <c r="B13" s="42" t="s">
        <v>85</v>
      </c>
      <c r="C13" s="38" t="s">
        <v>31</v>
      </c>
      <c r="D13" s="39"/>
      <c r="E13" s="39">
        <v>45250</v>
      </c>
      <c r="F13" s="43">
        <f>+F20-F3-F4-F12-F14-F18-F19</f>
        <v>25000</v>
      </c>
      <c r="G13" s="39">
        <f t="shared" si="0"/>
        <v>70250</v>
      </c>
      <c r="H13" s="43">
        <v>50000</v>
      </c>
      <c r="I13" s="40">
        <f t="shared" si="1"/>
        <v>120250</v>
      </c>
      <c r="J13" s="55">
        <v>75250</v>
      </c>
    </row>
    <row r="14" spans="1:10" ht="11.25">
      <c r="A14" s="41" t="s">
        <v>87</v>
      </c>
      <c r="B14" s="42" t="s">
        <v>86</v>
      </c>
      <c r="C14" s="38"/>
      <c r="D14" s="39"/>
      <c r="E14" s="39"/>
      <c r="F14" s="43">
        <v>50000</v>
      </c>
      <c r="G14" s="39">
        <f t="shared" si="0"/>
        <v>50000</v>
      </c>
      <c r="H14" s="43">
        <v>150000</v>
      </c>
      <c r="I14" s="40">
        <f t="shared" si="1"/>
        <v>200000</v>
      </c>
      <c r="J14" s="55" t="s">
        <v>93</v>
      </c>
    </row>
    <row r="15" spans="1:10" ht="11.25">
      <c r="A15" s="41" t="s">
        <v>84</v>
      </c>
      <c r="B15" s="42" t="s">
        <v>70</v>
      </c>
      <c r="C15" s="38" t="s">
        <v>32</v>
      </c>
      <c r="D15" s="39">
        <v>60000</v>
      </c>
      <c r="E15" s="39"/>
      <c r="F15" s="43"/>
      <c r="G15" s="39">
        <v>40000</v>
      </c>
      <c r="H15" s="43"/>
      <c r="I15" s="40">
        <f t="shared" si="1"/>
        <v>40000</v>
      </c>
      <c r="J15" s="55">
        <v>60000</v>
      </c>
    </row>
    <row r="16" spans="1:10" ht="11.25">
      <c r="A16" s="41" t="s">
        <v>84</v>
      </c>
      <c r="B16" s="42" t="s">
        <v>71</v>
      </c>
      <c r="C16" s="38" t="s">
        <v>32</v>
      </c>
      <c r="D16" s="39">
        <v>25000</v>
      </c>
      <c r="E16" s="39"/>
      <c r="F16" s="43"/>
      <c r="G16" s="39">
        <f t="shared" si="0"/>
        <v>25000</v>
      </c>
      <c r="H16" s="43">
        <v>143000</v>
      </c>
      <c r="I16" s="40">
        <f t="shared" si="1"/>
        <v>168000</v>
      </c>
      <c r="J16" s="55">
        <v>25000</v>
      </c>
    </row>
    <row r="17" spans="1:10" ht="11.25">
      <c r="A17" s="41" t="s">
        <v>84</v>
      </c>
      <c r="B17" s="42" t="s">
        <v>35</v>
      </c>
      <c r="C17" s="38" t="s">
        <v>32</v>
      </c>
      <c r="D17" s="39">
        <v>25000</v>
      </c>
      <c r="E17" s="39"/>
      <c r="F17" s="43"/>
      <c r="G17" s="39">
        <v>45000</v>
      </c>
      <c r="H17" s="43">
        <v>25000</v>
      </c>
      <c r="I17" s="40">
        <f t="shared" si="1"/>
        <v>70000</v>
      </c>
      <c r="J17" s="55">
        <v>50000</v>
      </c>
    </row>
    <row r="18" spans="1:10" ht="11.25">
      <c r="A18" s="41" t="s">
        <v>25</v>
      </c>
      <c r="B18" s="42" t="s">
        <v>11</v>
      </c>
      <c r="C18" s="38" t="s">
        <v>33</v>
      </c>
      <c r="D18" s="39">
        <v>75000</v>
      </c>
      <c r="E18" s="39"/>
      <c r="F18" s="43">
        <v>15000</v>
      </c>
      <c r="G18" s="39">
        <f t="shared" si="0"/>
        <v>90000</v>
      </c>
      <c r="H18" s="43"/>
      <c r="I18" s="40">
        <f t="shared" si="1"/>
        <v>90000</v>
      </c>
      <c r="J18" s="55">
        <v>90000</v>
      </c>
    </row>
    <row r="19" spans="1:10" ht="11.25">
      <c r="A19" s="41" t="s">
        <v>25</v>
      </c>
      <c r="B19" s="42" t="s">
        <v>12</v>
      </c>
      <c r="C19" s="38" t="s">
        <v>33</v>
      </c>
      <c r="D19" s="39">
        <f>+D20-SUM(D3:D18)</f>
        <v>171345</v>
      </c>
      <c r="E19" s="39"/>
      <c r="F19" s="39">
        <v>15000</v>
      </c>
      <c r="G19" s="39">
        <f t="shared" si="0"/>
        <v>186345</v>
      </c>
      <c r="H19" s="43"/>
      <c r="I19" s="40">
        <f t="shared" si="1"/>
        <v>186345</v>
      </c>
      <c r="J19" s="55">
        <v>137019</v>
      </c>
    </row>
    <row r="20" spans="1:10" ht="12" thickBot="1">
      <c r="A20" s="45" t="s">
        <v>19</v>
      </c>
      <c r="B20" s="46"/>
      <c r="C20" s="46"/>
      <c r="D20" s="47">
        <v>1092748</v>
      </c>
      <c r="E20" s="47">
        <v>65250</v>
      </c>
      <c r="F20" s="47">
        <v>150000</v>
      </c>
      <c r="G20" s="62">
        <f t="shared" si="0"/>
        <v>1307998</v>
      </c>
      <c r="H20" s="47">
        <f>SUM(H3:H19)</f>
        <v>488000</v>
      </c>
      <c r="I20" s="63">
        <f t="shared" si="1"/>
        <v>1795998</v>
      </c>
      <c r="J20" s="56">
        <f>SUM(J3:J19)</f>
        <v>1290969</v>
      </c>
    </row>
    <row r="21" spans="8:10" ht="11.25">
      <c r="H21" s="49"/>
      <c r="I21" s="49"/>
      <c r="J21" s="52"/>
    </row>
    <row r="22" spans="1:18" ht="11.25">
      <c r="A22" s="49"/>
      <c r="F22" s="51"/>
      <c r="G22" s="51"/>
      <c r="H22" s="49"/>
      <c r="I22" s="49"/>
      <c r="J22" s="52"/>
      <c r="P22" s="50"/>
      <c r="Q22" s="50"/>
      <c r="R22" s="50"/>
    </row>
    <row r="23" spans="1:18" ht="11.25">
      <c r="A23" s="49"/>
      <c r="B23" s="49"/>
      <c r="C23" s="49"/>
      <c r="D23" s="49"/>
      <c r="E23" s="49"/>
      <c r="F23" s="49"/>
      <c r="G23" s="49"/>
      <c r="H23" s="49"/>
      <c r="I23" s="52"/>
      <c r="J23" s="52"/>
      <c r="K23" s="49"/>
      <c r="P23" s="50"/>
      <c r="Q23" s="50"/>
      <c r="R23" s="50"/>
    </row>
    <row r="24" spans="1:23" s="50" customFormat="1" ht="11.25">
      <c r="A24" s="25" t="s">
        <v>49</v>
      </c>
      <c r="B24" s="25"/>
      <c r="C24" s="25"/>
      <c r="D24" s="25"/>
      <c r="E24" s="25"/>
      <c r="F24" s="25"/>
      <c r="G24" s="25"/>
      <c r="H24" s="25"/>
      <c r="I24" s="25"/>
      <c r="J24" s="59"/>
      <c r="S24" s="25"/>
      <c r="T24" s="25"/>
      <c r="U24" s="25"/>
      <c r="V24" s="25"/>
      <c r="W24" s="25"/>
    </row>
    <row r="25" spans="1:23" s="50" customFormat="1" ht="11.25">
      <c r="A25" s="25" t="s">
        <v>81</v>
      </c>
      <c r="B25" s="25"/>
      <c r="C25" s="25"/>
      <c r="D25" s="25"/>
      <c r="E25" s="25"/>
      <c r="F25" s="25"/>
      <c r="G25" s="25"/>
      <c r="H25" s="25"/>
      <c r="J25" s="53"/>
      <c r="S25" s="25"/>
      <c r="T25" s="25"/>
      <c r="U25" s="25"/>
      <c r="V25" s="25"/>
      <c r="W25" s="25"/>
    </row>
    <row r="26" spans="1:23" s="50" customFormat="1" ht="11.25">
      <c r="A26" s="25" t="s">
        <v>90</v>
      </c>
      <c r="B26" s="25"/>
      <c r="C26" s="25"/>
      <c r="D26" s="25"/>
      <c r="E26" s="25"/>
      <c r="F26" s="25"/>
      <c r="G26" s="25"/>
      <c r="H26" s="25"/>
      <c r="J26" s="53"/>
      <c r="S26" s="25"/>
      <c r="T26" s="25"/>
      <c r="U26" s="25"/>
      <c r="V26" s="25"/>
      <c r="W26" s="25"/>
    </row>
    <row r="27" spans="1:23" s="50" customFormat="1" ht="11.25">
      <c r="A27" s="25" t="s">
        <v>91</v>
      </c>
      <c r="B27" s="25"/>
      <c r="C27" s="25"/>
      <c r="D27" s="25"/>
      <c r="E27" s="25"/>
      <c r="F27" s="25"/>
      <c r="G27" s="25"/>
      <c r="H27" s="25"/>
      <c r="J27" s="53"/>
      <c r="S27" s="25"/>
      <c r="T27" s="25"/>
      <c r="U27" s="25"/>
      <c r="V27" s="25"/>
      <c r="W27" s="25"/>
    </row>
    <row r="28" spans="1:23" s="50" customFormat="1" ht="11.25">
      <c r="A28" s="25" t="s">
        <v>92</v>
      </c>
      <c r="B28" s="25"/>
      <c r="C28" s="25"/>
      <c r="D28" s="25"/>
      <c r="E28" s="25"/>
      <c r="F28" s="25"/>
      <c r="G28" s="25"/>
      <c r="H28" s="25"/>
      <c r="J28" s="53"/>
      <c r="S28" s="25"/>
      <c r="T28" s="25"/>
      <c r="U28" s="25"/>
      <c r="V28" s="25"/>
      <c r="W28" s="25"/>
    </row>
    <row r="29" s="50" customFormat="1" ht="11.25">
      <c r="J29" s="53"/>
    </row>
    <row r="30" s="50" customFormat="1" ht="11.25">
      <c r="J30" s="53"/>
    </row>
    <row r="31" s="50" customFormat="1" ht="11.25">
      <c r="J31" s="53"/>
    </row>
    <row r="32" s="50" customFormat="1" ht="11.25">
      <c r="J32" s="53"/>
    </row>
  </sheetData>
  <mergeCells count="4">
    <mergeCell ref="A1:A2"/>
    <mergeCell ref="B1:B2"/>
    <mergeCell ref="C1:C2"/>
    <mergeCell ref="D1:I1"/>
  </mergeCells>
  <printOptions horizontalCentered="1" verticalCentered="1"/>
  <pageMargins left="0.25" right="0.25" top="0.61" bottom="1" header="0.5" footer="0.5"/>
  <pageSetup horizontalDpi="600" verticalDpi="600" orientation="landscape" r:id="rId1"/>
  <headerFooter alignWithMargins="0">
    <oddHeader>&amp;CCOG FY 2006 Water Resources Work Program and Budget 
Proposed Final - May 13,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workbookViewId="0" topLeftCell="A1">
      <selection activeCell="I41" sqref="I41"/>
    </sheetView>
  </sheetViews>
  <sheetFormatPr defaultColWidth="9.140625" defaultRowHeight="12.75"/>
  <cols>
    <col min="1" max="1" width="13.8515625" style="31" customWidth="1"/>
    <col min="2" max="2" width="30.421875" style="31" customWidth="1"/>
    <col min="3" max="8" width="10.7109375" style="31" customWidth="1"/>
    <col min="9" max="9" width="21.00390625" style="31" customWidth="1"/>
    <col min="10" max="15" width="10.7109375" style="31" customWidth="1"/>
    <col min="16" max="16" width="20.00390625" style="31" customWidth="1"/>
    <col min="17" max="22" width="10.7109375" style="31" customWidth="1"/>
    <col min="23" max="16384" width="19.421875" style="31" customWidth="1"/>
  </cols>
  <sheetData>
    <row r="1" spans="1:22" ht="11.25">
      <c r="A1" s="64" t="s">
        <v>0</v>
      </c>
      <c r="B1" s="30"/>
      <c r="C1" s="30"/>
      <c r="D1" s="70" t="s">
        <v>2</v>
      </c>
      <c r="E1" s="70"/>
      <c r="F1" s="70"/>
      <c r="G1" s="70"/>
      <c r="H1" s="70"/>
      <c r="I1" s="66" t="s">
        <v>48</v>
      </c>
      <c r="J1" s="66" t="s">
        <v>21</v>
      </c>
      <c r="K1" s="68" t="s">
        <v>36</v>
      </c>
      <c r="L1" s="68"/>
      <c r="M1" s="68"/>
      <c r="N1" s="68"/>
      <c r="O1" s="69"/>
      <c r="P1" s="66" t="s">
        <v>48</v>
      </c>
      <c r="Q1" s="66" t="s">
        <v>21</v>
      </c>
      <c r="R1" s="68" t="s">
        <v>36</v>
      </c>
      <c r="S1" s="68"/>
      <c r="T1" s="68"/>
      <c r="U1" s="68"/>
      <c r="V1" s="69"/>
    </row>
    <row r="2" spans="1:22" s="36" customFormat="1" ht="12" thickBot="1">
      <c r="A2" s="65"/>
      <c r="B2" s="32" t="s">
        <v>1</v>
      </c>
      <c r="C2" s="32" t="s">
        <v>21</v>
      </c>
      <c r="D2" s="32" t="s">
        <v>16</v>
      </c>
      <c r="E2" s="32" t="s">
        <v>17</v>
      </c>
      <c r="F2" s="32" t="s">
        <v>20</v>
      </c>
      <c r="G2" s="32" t="s">
        <v>26</v>
      </c>
      <c r="H2" s="32" t="s">
        <v>18</v>
      </c>
      <c r="I2" s="67"/>
      <c r="J2" s="67"/>
      <c r="K2" s="33" t="s">
        <v>57</v>
      </c>
      <c r="L2" s="33" t="s">
        <v>58</v>
      </c>
      <c r="M2" s="33" t="s">
        <v>59</v>
      </c>
      <c r="N2" s="34" t="s">
        <v>52</v>
      </c>
      <c r="O2" s="35" t="s">
        <v>18</v>
      </c>
      <c r="P2" s="67"/>
      <c r="Q2" s="67"/>
      <c r="R2" s="33" t="s">
        <v>57</v>
      </c>
      <c r="S2" s="33" t="s">
        <v>58</v>
      </c>
      <c r="T2" s="33" t="s">
        <v>59</v>
      </c>
      <c r="U2" s="34" t="s">
        <v>52</v>
      </c>
      <c r="V2" s="35" t="s">
        <v>18</v>
      </c>
    </row>
    <row r="3" spans="1:22" ht="12" thickTop="1">
      <c r="A3" s="37" t="s">
        <v>3</v>
      </c>
      <c r="B3" s="38" t="s">
        <v>13</v>
      </c>
      <c r="C3" s="38" t="s">
        <v>27</v>
      </c>
      <c r="D3" s="39">
        <v>140000</v>
      </c>
      <c r="E3" s="39">
        <v>10000</v>
      </c>
      <c r="F3" s="39"/>
      <c r="G3" s="39"/>
      <c r="H3" s="40">
        <f aca="true" t="shared" si="0" ref="H3:H19">SUM(D3:G3)</f>
        <v>150000</v>
      </c>
      <c r="I3" s="38" t="s">
        <v>60</v>
      </c>
      <c r="J3" s="38" t="s">
        <v>27</v>
      </c>
      <c r="K3" s="39">
        <v>140000</v>
      </c>
      <c r="L3" s="39">
        <v>10000</v>
      </c>
      <c r="M3" s="39"/>
      <c r="N3" s="39"/>
      <c r="O3" s="40">
        <f aca="true" t="shared" si="1" ref="O3:O19">SUM(K3:N3)</f>
        <v>150000</v>
      </c>
      <c r="P3" s="38" t="s">
        <v>60</v>
      </c>
      <c r="Q3" s="38" t="s">
        <v>27</v>
      </c>
      <c r="R3" s="39">
        <v>170000</v>
      </c>
      <c r="S3" s="39">
        <v>10000</v>
      </c>
      <c r="T3" s="39"/>
      <c r="U3" s="39"/>
      <c r="V3" s="40">
        <f aca="true" t="shared" si="2" ref="V3:V19">SUM(R3:U3)</f>
        <v>180000</v>
      </c>
    </row>
    <row r="4" spans="1:22" ht="11.25">
      <c r="A4" s="41" t="s">
        <v>3</v>
      </c>
      <c r="B4" s="42" t="s">
        <v>14</v>
      </c>
      <c r="C4" s="38" t="s">
        <v>28</v>
      </c>
      <c r="D4" s="39">
        <v>90000</v>
      </c>
      <c r="E4" s="43">
        <v>10000</v>
      </c>
      <c r="F4" s="43"/>
      <c r="G4" s="43"/>
      <c r="H4" s="40">
        <f t="shared" si="0"/>
        <v>100000</v>
      </c>
      <c r="I4" s="42" t="s">
        <v>61</v>
      </c>
      <c r="J4" s="38" t="s">
        <v>28</v>
      </c>
      <c r="K4" s="39">
        <v>90000</v>
      </c>
      <c r="L4" s="43">
        <v>10000</v>
      </c>
      <c r="M4" s="43"/>
      <c r="N4" s="43"/>
      <c r="O4" s="40">
        <f t="shared" si="1"/>
        <v>100000</v>
      </c>
      <c r="P4" s="42" t="s">
        <v>61</v>
      </c>
      <c r="Q4" s="38" t="s">
        <v>28</v>
      </c>
      <c r="R4" s="39">
        <v>95000</v>
      </c>
      <c r="S4" s="43">
        <v>10000</v>
      </c>
      <c r="T4" s="43"/>
      <c r="U4" s="43"/>
      <c r="V4" s="40">
        <f t="shared" si="2"/>
        <v>105000</v>
      </c>
    </row>
    <row r="5" spans="1:22" ht="11.25">
      <c r="A5" s="41" t="s">
        <v>3</v>
      </c>
      <c r="B5" s="42" t="s">
        <v>15</v>
      </c>
      <c r="C5" s="38" t="s">
        <v>29</v>
      </c>
      <c r="D5" s="39">
        <v>70000</v>
      </c>
      <c r="E5" s="43"/>
      <c r="F5" s="43"/>
      <c r="G5" s="43"/>
      <c r="H5" s="40">
        <f t="shared" si="0"/>
        <v>70000</v>
      </c>
      <c r="I5" s="42" t="s">
        <v>62</v>
      </c>
      <c r="J5" s="38" t="s">
        <v>29</v>
      </c>
      <c r="K5" s="39">
        <v>70000</v>
      </c>
      <c r="L5" s="43"/>
      <c r="M5" s="43"/>
      <c r="N5" s="43"/>
      <c r="O5" s="40">
        <f t="shared" si="1"/>
        <v>70000</v>
      </c>
      <c r="P5" s="42" t="s">
        <v>72</v>
      </c>
      <c r="Q5" s="38" t="s">
        <v>29</v>
      </c>
      <c r="R5" s="39">
        <v>70000</v>
      </c>
      <c r="S5" s="43"/>
      <c r="T5" s="43"/>
      <c r="U5" s="43"/>
      <c r="V5" s="40">
        <f t="shared" si="2"/>
        <v>70000</v>
      </c>
    </row>
    <row r="6" spans="1:22" ht="11.25">
      <c r="A6" s="41" t="s">
        <v>3</v>
      </c>
      <c r="B6" s="42" t="s">
        <v>45</v>
      </c>
      <c r="C6" s="38" t="s">
        <v>30</v>
      </c>
      <c r="D6" s="39">
        <v>20000</v>
      </c>
      <c r="E6" s="43"/>
      <c r="F6" s="43"/>
      <c r="G6" s="43">
        <v>0</v>
      </c>
      <c r="H6" s="40">
        <f t="shared" si="0"/>
        <v>20000</v>
      </c>
      <c r="I6" s="42" t="s">
        <v>63</v>
      </c>
      <c r="J6" s="38" t="s">
        <v>30</v>
      </c>
      <c r="K6" s="39">
        <v>15000</v>
      </c>
      <c r="L6" s="43"/>
      <c r="M6" s="43"/>
      <c r="N6" s="43">
        <v>150000</v>
      </c>
      <c r="O6" s="40">
        <f t="shared" si="1"/>
        <v>165000</v>
      </c>
      <c r="P6" s="42" t="s">
        <v>63</v>
      </c>
      <c r="Q6" s="38" t="s">
        <v>30</v>
      </c>
      <c r="R6" s="39">
        <v>20000</v>
      </c>
      <c r="S6" s="43"/>
      <c r="T6" s="43"/>
      <c r="U6" s="43"/>
      <c r="V6" s="40">
        <f t="shared" si="2"/>
        <v>20000</v>
      </c>
    </row>
    <row r="7" spans="1:22" ht="11.25">
      <c r="A7" s="41" t="s">
        <v>3</v>
      </c>
      <c r="B7" s="42" t="s">
        <v>22</v>
      </c>
      <c r="C7" s="38" t="s">
        <v>29</v>
      </c>
      <c r="D7" s="39">
        <v>60000</v>
      </c>
      <c r="E7" s="43"/>
      <c r="F7" s="43"/>
      <c r="G7" s="43"/>
      <c r="H7" s="40">
        <f t="shared" si="0"/>
        <v>60000</v>
      </c>
      <c r="I7" s="42" t="s">
        <v>64</v>
      </c>
      <c r="J7" s="38" t="s">
        <v>29</v>
      </c>
      <c r="K7" s="39">
        <v>60000</v>
      </c>
      <c r="L7" s="43"/>
      <c r="M7" s="43"/>
      <c r="N7" s="43"/>
      <c r="O7" s="40">
        <f t="shared" si="1"/>
        <v>60000</v>
      </c>
      <c r="P7" s="42" t="s">
        <v>64</v>
      </c>
      <c r="Q7" s="38" t="s">
        <v>33</v>
      </c>
      <c r="R7" s="39">
        <v>50000</v>
      </c>
      <c r="S7" s="43"/>
      <c r="T7" s="43"/>
      <c r="U7" s="43"/>
      <c r="V7" s="40">
        <f t="shared" si="2"/>
        <v>50000</v>
      </c>
    </row>
    <row r="8" spans="1:22" ht="22.5">
      <c r="A8" s="41" t="s">
        <v>3</v>
      </c>
      <c r="B8" s="42" t="s">
        <v>23</v>
      </c>
      <c r="C8" s="38" t="s">
        <v>28</v>
      </c>
      <c r="D8" s="39">
        <v>90000</v>
      </c>
      <c r="E8" s="43"/>
      <c r="F8" s="43"/>
      <c r="G8" s="43"/>
      <c r="H8" s="40">
        <f t="shared" si="0"/>
        <v>90000</v>
      </c>
      <c r="I8" s="42" t="s">
        <v>65</v>
      </c>
      <c r="J8" s="38" t="s">
        <v>28</v>
      </c>
      <c r="K8" s="39">
        <v>90000</v>
      </c>
      <c r="L8" s="43"/>
      <c r="M8" s="43"/>
      <c r="N8" s="43"/>
      <c r="O8" s="40">
        <f t="shared" si="1"/>
        <v>90000</v>
      </c>
      <c r="P8" s="42" t="s">
        <v>65</v>
      </c>
      <c r="Q8" s="38" t="s">
        <v>28</v>
      </c>
      <c r="R8" s="39">
        <v>90000</v>
      </c>
      <c r="S8" s="43"/>
      <c r="T8" s="43"/>
      <c r="U8" s="43"/>
      <c r="V8" s="40">
        <f t="shared" si="2"/>
        <v>90000</v>
      </c>
    </row>
    <row r="9" spans="1:22" ht="11.25">
      <c r="A9" s="41" t="s">
        <v>3</v>
      </c>
      <c r="B9" s="42" t="s">
        <v>34</v>
      </c>
      <c r="C9" s="38" t="s">
        <v>32</v>
      </c>
      <c r="D9" s="39">
        <v>5000</v>
      </c>
      <c r="E9" s="43"/>
      <c r="F9" s="43">
        <v>5000</v>
      </c>
      <c r="G9" s="43">
        <v>10000</v>
      </c>
      <c r="H9" s="40">
        <f t="shared" si="0"/>
        <v>20000</v>
      </c>
      <c r="I9" s="42" t="s">
        <v>66</v>
      </c>
      <c r="J9" s="38" t="s">
        <v>32</v>
      </c>
      <c r="K9" s="44">
        <v>15000</v>
      </c>
      <c r="L9" s="43"/>
      <c r="M9" s="43"/>
      <c r="N9" s="43"/>
      <c r="O9" s="40">
        <f t="shared" si="1"/>
        <v>15000</v>
      </c>
      <c r="P9" s="42" t="s">
        <v>66</v>
      </c>
      <c r="Q9" s="38" t="s">
        <v>32</v>
      </c>
      <c r="R9" s="44">
        <v>10000</v>
      </c>
      <c r="S9" s="43"/>
      <c r="T9" s="43"/>
      <c r="U9" s="43"/>
      <c r="V9" s="40">
        <f t="shared" si="2"/>
        <v>10000</v>
      </c>
    </row>
    <row r="10" spans="1:22" ht="22.5">
      <c r="A10" s="41" t="s">
        <v>4</v>
      </c>
      <c r="B10" s="42" t="s">
        <v>5</v>
      </c>
      <c r="C10" s="38" t="s">
        <v>30</v>
      </c>
      <c r="D10" s="39">
        <v>125000</v>
      </c>
      <c r="E10" s="43"/>
      <c r="F10" s="43"/>
      <c r="G10" s="43"/>
      <c r="H10" s="40">
        <f t="shared" si="0"/>
        <v>125000</v>
      </c>
      <c r="I10" s="42" t="s">
        <v>67</v>
      </c>
      <c r="J10" s="38" t="s">
        <v>30</v>
      </c>
      <c r="K10" s="39">
        <v>125000</v>
      </c>
      <c r="L10" s="43"/>
      <c r="M10" s="43"/>
      <c r="N10" s="43"/>
      <c r="O10" s="40">
        <f t="shared" si="1"/>
        <v>125000</v>
      </c>
      <c r="P10" s="42" t="s">
        <v>5</v>
      </c>
      <c r="Q10" s="38" t="s">
        <v>30</v>
      </c>
      <c r="R10" s="39">
        <v>125000</v>
      </c>
      <c r="S10" s="43"/>
      <c r="T10" s="43"/>
      <c r="U10" s="43"/>
      <c r="V10" s="40">
        <f t="shared" si="2"/>
        <v>125000</v>
      </c>
    </row>
    <row r="11" spans="1:22" ht="22.5">
      <c r="A11" s="41" t="s">
        <v>4</v>
      </c>
      <c r="B11" s="42" t="s">
        <v>6</v>
      </c>
      <c r="C11" s="38" t="s">
        <v>30</v>
      </c>
      <c r="D11" s="39">
        <f>130000-21300</f>
        <v>108700</v>
      </c>
      <c r="E11" s="43"/>
      <c r="F11" s="43"/>
      <c r="G11" s="43">
        <v>0</v>
      </c>
      <c r="H11" s="40">
        <f t="shared" si="0"/>
        <v>108700</v>
      </c>
      <c r="I11" s="42" t="s">
        <v>68</v>
      </c>
      <c r="J11" s="38" t="s">
        <v>30</v>
      </c>
      <c r="K11" s="39">
        <f>130000-21300</f>
        <v>108700</v>
      </c>
      <c r="L11" s="43"/>
      <c r="M11" s="43"/>
      <c r="N11" s="43"/>
      <c r="O11" s="40">
        <f t="shared" si="1"/>
        <v>108700</v>
      </c>
      <c r="P11" s="42" t="s">
        <v>73</v>
      </c>
      <c r="Q11" s="38" t="s">
        <v>30</v>
      </c>
      <c r="R11" s="39">
        <f>130000-21300</f>
        <v>108700</v>
      </c>
      <c r="S11" s="43"/>
      <c r="T11" s="43"/>
      <c r="U11" s="43"/>
      <c r="V11" s="40">
        <f t="shared" si="2"/>
        <v>108700</v>
      </c>
    </row>
    <row r="12" spans="1:22" ht="22.5">
      <c r="A12" s="41" t="s">
        <v>4</v>
      </c>
      <c r="B12" s="42" t="s">
        <v>7</v>
      </c>
      <c r="C12" s="38" t="s">
        <v>29</v>
      </c>
      <c r="D12" s="39">
        <v>55000</v>
      </c>
      <c r="E12" s="43"/>
      <c r="F12" s="43"/>
      <c r="G12" s="43"/>
      <c r="H12" s="40">
        <f t="shared" si="0"/>
        <v>55000</v>
      </c>
      <c r="I12" s="42" t="s">
        <v>69</v>
      </c>
      <c r="J12" s="38" t="s">
        <v>29</v>
      </c>
      <c r="K12" s="44">
        <v>45000</v>
      </c>
      <c r="L12" s="43"/>
      <c r="M12" s="43"/>
      <c r="N12" s="43"/>
      <c r="O12" s="40">
        <f t="shared" si="1"/>
        <v>45000</v>
      </c>
      <c r="P12" s="42" t="s">
        <v>69</v>
      </c>
      <c r="Q12" s="38" t="s">
        <v>29</v>
      </c>
      <c r="R12" s="44">
        <v>45000</v>
      </c>
      <c r="S12" s="43"/>
      <c r="T12" s="43"/>
      <c r="U12" s="43"/>
      <c r="V12" s="40">
        <f t="shared" si="2"/>
        <v>45000</v>
      </c>
    </row>
    <row r="13" spans="1:22" ht="22.5">
      <c r="A13" s="41" t="s">
        <v>8</v>
      </c>
      <c r="B13" s="42" t="s">
        <v>43</v>
      </c>
      <c r="C13" s="38" t="s">
        <v>28</v>
      </c>
      <c r="D13" s="39"/>
      <c r="E13" s="43"/>
      <c r="F13" s="43">
        <v>20545</v>
      </c>
      <c r="G13" s="43">
        <v>32500</v>
      </c>
      <c r="H13" s="40">
        <f t="shared" si="0"/>
        <v>53045</v>
      </c>
      <c r="I13" s="42" t="s">
        <v>43</v>
      </c>
      <c r="J13" s="38" t="s">
        <v>28</v>
      </c>
      <c r="K13" s="39"/>
      <c r="L13" s="43">
        <v>25000</v>
      </c>
      <c r="M13" s="43">
        <v>20000</v>
      </c>
      <c r="N13" s="43"/>
      <c r="O13" s="40">
        <f t="shared" si="1"/>
        <v>45000</v>
      </c>
      <c r="P13" s="42" t="s">
        <v>43</v>
      </c>
      <c r="Q13" s="38" t="s">
        <v>28</v>
      </c>
      <c r="R13" s="39"/>
      <c r="S13" s="43">
        <v>25000</v>
      </c>
      <c r="T13" s="43">
        <v>20000</v>
      </c>
      <c r="U13" s="43"/>
      <c r="V13" s="40">
        <f t="shared" si="2"/>
        <v>45000</v>
      </c>
    </row>
    <row r="14" spans="1:22" ht="22.5">
      <c r="A14" s="41" t="s">
        <v>8</v>
      </c>
      <c r="B14" s="42" t="s">
        <v>9</v>
      </c>
      <c r="C14" s="38" t="s">
        <v>31</v>
      </c>
      <c r="D14" s="39"/>
      <c r="E14" s="43"/>
      <c r="F14" s="43">
        <v>32500</v>
      </c>
      <c r="G14" s="43">
        <v>32500</v>
      </c>
      <c r="H14" s="40">
        <f t="shared" si="0"/>
        <v>65000</v>
      </c>
      <c r="I14" s="42" t="s">
        <v>47</v>
      </c>
      <c r="J14" s="38" t="s">
        <v>31</v>
      </c>
      <c r="K14" s="39"/>
      <c r="L14" s="43">
        <v>30000</v>
      </c>
      <c r="M14" s="43">
        <v>45250</v>
      </c>
      <c r="N14" s="43">
        <v>5000</v>
      </c>
      <c r="O14" s="40">
        <f t="shared" si="1"/>
        <v>80250</v>
      </c>
      <c r="P14" s="42" t="s">
        <v>47</v>
      </c>
      <c r="Q14" s="38" t="s">
        <v>31</v>
      </c>
      <c r="R14" s="39"/>
      <c r="S14" s="43">
        <v>25000</v>
      </c>
      <c r="T14" s="43">
        <v>45250</v>
      </c>
      <c r="U14" s="43"/>
      <c r="V14" s="40">
        <f t="shared" si="2"/>
        <v>70250</v>
      </c>
    </row>
    <row r="15" spans="1:22" ht="22.5">
      <c r="A15" s="41" t="s">
        <v>24</v>
      </c>
      <c r="B15" s="42" t="s">
        <v>10</v>
      </c>
      <c r="C15" s="38" t="s">
        <v>32</v>
      </c>
      <c r="D15" s="39">
        <v>60000</v>
      </c>
      <c r="E15" s="43"/>
      <c r="F15" s="43"/>
      <c r="G15" s="43"/>
      <c r="H15" s="40">
        <f t="shared" si="0"/>
        <v>60000</v>
      </c>
      <c r="I15" s="42" t="s">
        <v>70</v>
      </c>
      <c r="J15" s="38" t="s">
        <v>32</v>
      </c>
      <c r="K15" s="39">
        <v>60000</v>
      </c>
      <c r="L15" s="43"/>
      <c r="M15" s="43"/>
      <c r="N15" s="43"/>
      <c r="O15" s="40">
        <f t="shared" si="1"/>
        <v>60000</v>
      </c>
      <c r="P15" s="42" t="s">
        <v>70</v>
      </c>
      <c r="Q15" s="38" t="s">
        <v>32</v>
      </c>
      <c r="R15" s="39">
        <v>60000</v>
      </c>
      <c r="S15" s="43"/>
      <c r="T15" s="43"/>
      <c r="U15" s="43"/>
      <c r="V15" s="40">
        <f t="shared" si="2"/>
        <v>60000</v>
      </c>
    </row>
    <row r="16" spans="1:22" ht="22.5">
      <c r="A16" s="41" t="s">
        <v>24</v>
      </c>
      <c r="B16" s="42" t="s">
        <v>44</v>
      </c>
      <c r="C16" s="38" t="s">
        <v>32</v>
      </c>
      <c r="D16" s="39">
        <v>65000</v>
      </c>
      <c r="E16" s="43"/>
      <c r="F16" s="43"/>
      <c r="G16" s="43"/>
      <c r="H16" s="40">
        <f t="shared" si="0"/>
        <v>65000</v>
      </c>
      <c r="I16" s="42" t="s">
        <v>71</v>
      </c>
      <c r="J16" s="38" t="s">
        <v>32</v>
      </c>
      <c r="K16" s="39">
        <v>25000</v>
      </c>
      <c r="L16" s="43"/>
      <c r="M16" s="43"/>
      <c r="N16" s="43">
        <v>172000</v>
      </c>
      <c r="O16" s="40">
        <f t="shared" si="1"/>
        <v>197000</v>
      </c>
      <c r="P16" s="42" t="s">
        <v>71</v>
      </c>
      <c r="Q16" s="38" t="s">
        <v>32</v>
      </c>
      <c r="R16" s="39">
        <v>25000</v>
      </c>
      <c r="S16" s="43"/>
      <c r="T16" s="43"/>
      <c r="U16" s="43"/>
      <c r="V16" s="40">
        <f t="shared" si="2"/>
        <v>25000</v>
      </c>
    </row>
    <row r="17" spans="1:22" ht="22.5">
      <c r="A17" s="41" t="s">
        <v>24</v>
      </c>
      <c r="B17" s="42" t="s">
        <v>35</v>
      </c>
      <c r="C17" s="38" t="s">
        <v>32</v>
      </c>
      <c r="D17" s="39">
        <v>10000</v>
      </c>
      <c r="E17" s="43"/>
      <c r="F17" s="43"/>
      <c r="G17" s="43">
        <v>40000</v>
      </c>
      <c r="H17" s="40">
        <f t="shared" si="0"/>
        <v>50000</v>
      </c>
      <c r="I17" s="42" t="s">
        <v>35</v>
      </c>
      <c r="J17" s="38" t="s">
        <v>32</v>
      </c>
      <c r="K17" s="39">
        <v>10000</v>
      </c>
      <c r="L17" s="43"/>
      <c r="M17" s="43"/>
      <c r="N17" s="43">
        <v>40000</v>
      </c>
      <c r="O17" s="40">
        <f t="shared" si="1"/>
        <v>50000</v>
      </c>
      <c r="P17" s="42" t="s">
        <v>35</v>
      </c>
      <c r="Q17" s="38" t="s">
        <v>32</v>
      </c>
      <c r="R17" s="39">
        <v>10000</v>
      </c>
      <c r="S17" s="43"/>
      <c r="T17" s="43"/>
      <c r="U17" s="43"/>
      <c r="V17" s="40">
        <f t="shared" si="2"/>
        <v>10000</v>
      </c>
    </row>
    <row r="18" spans="1:22" ht="22.5">
      <c r="A18" s="41" t="s">
        <v>25</v>
      </c>
      <c r="B18" s="42" t="s">
        <v>11</v>
      </c>
      <c r="C18" s="38" t="s">
        <v>33</v>
      </c>
      <c r="D18" s="39">
        <v>75000</v>
      </c>
      <c r="E18" s="43">
        <v>20000</v>
      </c>
      <c r="F18" s="43"/>
      <c r="G18" s="43"/>
      <c r="H18" s="40">
        <f t="shared" si="0"/>
        <v>95000</v>
      </c>
      <c r="I18" s="42" t="s">
        <v>11</v>
      </c>
      <c r="J18" s="38" t="s">
        <v>33</v>
      </c>
      <c r="K18" s="39">
        <v>75000</v>
      </c>
      <c r="L18" s="43">
        <v>10000</v>
      </c>
      <c r="M18" s="43"/>
      <c r="N18" s="43"/>
      <c r="O18" s="40">
        <f t="shared" si="1"/>
        <v>85000</v>
      </c>
      <c r="P18" s="42" t="s">
        <v>11</v>
      </c>
      <c r="Q18" s="38" t="s">
        <v>33</v>
      </c>
      <c r="R18" s="39">
        <v>75000</v>
      </c>
      <c r="S18" s="43"/>
      <c r="T18" s="43"/>
      <c r="U18" s="43"/>
      <c r="V18" s="40">
        <f t="shared" si="2"/>
        <v>75000</v>
      </c>
    </row>
    <row r="19" spans="1:22" ht="22.5">
      <c r="A19" s="41" t="s">
        <v>25</v>
      </c>
      <c r="B19" s="42" t="s">
        <v>12</v>
      </c>
      <c r="C19" s="38" t="s">
        <v>33</v>
      </c>
      <c r="D19" s="39">
        <f>+D20-SUM(D3:D18)</f>
        <v>66916</v>
      </c>
      <c r="E19" s="39">
        <f>+E20-SUM(E3:E18)</f>
        <v>20000</v>
      </c>
      <c r="F19" s="43"/>
      <c r="G19" s="43"/>
      <c r="H19" s="40">
        <f t="shared" si="0"/>
        <v>86916</v>
      </c>
      <c r="I19" s="42" t="s">
        <v>12</v>
      </c>
      <c r="J19" s="38" t="s">
        <v>33</v>
      </c>
      <c r="K19" s="39">
        <f>+K20-SUM(K3:K18)</f>
        <v>122019</v>
      </c>
      <c r="L19" s="39">
        <f>+L20-SUM(L3:L18)</f>
        <v>15000</v>
      </c>
      <c r="M19" s="43"/>
      <c r="N19" s="43"/>
      <c r="O19" s="40">
        <f t="shared" si="1"/>
        <v>137019</v>
      </c>
      <c r="P19" s="42" t="s">
        <v>12</v>
      </c>
      <c r="Q19" s="38" t="s">
        <v>33</v>
      </c>
      <c r="R19" s="39">
        <f>+R20-SUM(R3:R18)</f>
        <v>172684</v>
      </c>
      <c r="S19" s="39"/>
      <c r="T19" s="43"/>
      <c r="U19" s="43"/>
      <c r="V19" s="40">
        <f t="shared" si="2"/>
        <v>172684</v>
      </c>
    </row>
    <row r="20" spans="1:22" ht="12" thickBot="1">
      <c r="A20" s="45" t="s">
        <v>19</v>
      </c>
      <c r="B20" s="46"/>
      <c r="C20" s="46"/>
      <c r="D20" s="47">
        <v>1040616</v>
      </c>
      <c r="E20" s="47">
        <v>60000</v>
      </c>
      <c r="F20" s="47">
        <f>SUM(F3:F19)</f>
        <v>58045</v>
      </c>
      <c r="G20" s="47">
        <f>SUM(G3:G19)</f>
        <v>115000</v>
      </c>
      <c r="H20" s="48">
        <f>SUM(D20:G20)</f>
        <v>1273661</v>
      </c>
      <c r="I20" s="46"/>
      <c r="J20" s="46"/>
      <c r="K20" s="47">
        <v>1050719</v>
      </c>
      <c r="L20" s="47">
        <v>100000</v>
      </c>
      <c r="M20" s="47">
        <f>SUM(M3:M19)</f>
        <v>65250</v>
      </c>
      <c r="N20" s="47">
        <f>SUM(N3:N19)</f>
        <v>367000</v>
      </c>
      <c r="O20" s="48">
        <f>SUM(K20:N20)</f>
        <v>1582969</v>
      </c>
      <c r="P20" s="46"/>
      <c r="Q20" s="46"/>
      <c r="R20" s="47">
        <v>1126384</v>
      </c>
      <c r="S20" s="47">
        <v>50000</v>
      </c>
      <c r="T20" s="47">
        <f>SUM(T13:T14)</f>
        <v>65250</v>
      </c>
      <c r="U20" s="47">
        <f>SUM(U3:U19)</f>
        <v>0</v>
      </c>
      <c r="V20" s="48">
        <f>SUM(R20:U20)</f>
        <v>1241634</v>
      </c>
    </row>
    <row r="22" spans="1:10" ht="11.2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9:22" s="50" customFormat="1" ht="12" thickTop="1">
      <c r="I24" s="21" t="s">
        <v>49</v>
      </c>
      <c r="J24" s="22"/>
      <c r="K24" s="22"/>
      <c r="L24" s="22"/>
      <c r="M24" s="22"/>
      <c r="N24" s="22"/>
      <c r="O24" s="23"/>
      <c r="P24" s="24"/>
      <c r="Q24" s="25"/>
      <c r="R24" s="25"/>
      <c r="S24" s="25"/>
      <c r="T24" s="25"/>
      <c r="U24" s="25"/>
      <c r="V24" s="25"/>
    </row>
    <row r="25" spans="9:22" s="50" customFormat="1" ht="11.25">
      <c r="I25" s="24" t="s">
        <v>50</v>
      </c>
      <c r="J25" s="25"/>
      <c r="K25" s="25"/>
      <c r="L25" s="25"/>
      <c r="M25" s="25"/>
      <c r="N25" s="25"/>
      <c r="O25" s="26"/>
      <c r="P25" s="24"/>
      <c r="Q25" s="25"/>
      <c r="R25" s="25"/>
      <c r="S25" s="25"/>
      <c r="T25" s="25"/>
      <c r="U25" s="25"/>
      <c r="V25" s="25"/>
    </row>
    <row r="26" spans="9:22" s="50" customFormat="1" ht="11.25">
      <c r="I26" s="24" t="s">
        <v>53</v>
      </c>
      <c r="J26" s="25"/>
      <c r="K26" s="25"/>
      <c r="L26" s="25"/>
      <c r="M26" s="25"/>
      <c r="N26" s="25"/>
      <c r="O26" s="26"/>
      <c r="P26" s="24"/>
      <c r="Q26" s="25"/>
      <c r="R26" s="25"/>
      <c r="S26" s="25"/>
      <c r="T26" s="25"/>
      <c r="U26" s="25"/>
      <c r="V26" s="25"/>
    </row>
    <row r="27" spans="9:22" s="50" customFormat="1" ht="11.25">
      <c r="I27" s="24" t="s">
        <v>51</v>
      </c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5"/>
      <c r="V27" s="25"/>
    </row>
    <row r="28" spans="9:22" s="50" customFormat="1" ht="11.25">
      <c r="I28" s="24" t="s">
        <v>54</v>
      </c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5"/>
      <c r="V28" s="25"/>
    </row>
    <row r="29" spans="9:22" s="50" customFormat="1" ht="11.25">
      <c r="I29" s="24" t="s">
        <v>55</v>
      </c>
      <c r="J29" s="25"/>
      <c r="K29" s="25"/>
      <c r="L29" s="25"/>
      <c r="M29" s="25"/>
      <c r="N29" s="25"/>
      <c r="O29" s="26"/>
      <c r="P29" s="24"/>
      <c r="Q29" s="25"/>
      <c r="R29" s="25"/>
      <c r="S29" s="25"/>
      <c r="T29" s="25"/>
      <c r="U29" s="25"/>
      <c r="V29" s="25"/>
    </row>
    <row r="30" spans="9:22" s="50" customFormat="1" ht="12" thickBot="1">
      <c r="I30" s="27" t="s">
        <v>56</v>
      </c>
      <c r="J30" s="28"/>
      <c r="K30" s="28"/>
      <c r="L30" s="28"/>
      <c r="M30" s="28"/>
      <c r="N30" s="28"/>
      <c r="O30" s="29"/>
      <c r="P30" s="24"/>
      <c r="Q30" s="25"/>
      <c r="R30" s="25"/>
      <c r="S30" s="25"/>
      <c r="T30" s="25"/>
      <c r="U30" s="25"/>
      <c r="V30" s="25"/>
    </row>
    <row r="31" s="50" customFormat="1" ht="12" thickTop="1"/>
    <row r="32" s="50" customFormat="1" ht="11.25"/>
    <row r="33" s="50" customFormat="1" ht="11.25"/>
    <row r="34" s="50" customFormat="1" ht="11.25"/>
  </sheetData>
  <mergeCells count="8">
    <mergeCell ref="Q1:Q2"/>
    <mergeCell ref="R1:V1"/>
    <mergeCell ref="D1:H1"/>
    <mergeCell ref="K1:O1"/>
    <mergeCell ref="A1:A2"/>
    <mergeCell ref="I1:I2"/>
    <mergeCell ref="J1:J2"/>
    <mergeCell ref="P1:P2"/>
  </mergeCells>
  <printOptions horizontalCentered="1" verticalCentered="1"/>
  <pageMargins left="0.75" right="0.75" top="0.61" bottom="1" header="0.5" footer="0.5"/>
  <pageSetup horizontalDpi="600" verticalDpi="600" orientation="landscape" r:id="rId1"/>
  <headerFooter alignWithMargins="0">
    <oddHeader>&amp;L&amp;8For WRTC Review&amp;CCOG FY 2006 Water Resources Work Program and Budget 
Review Draft&amp;R&amp;8Printed: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42" sqref="B42"/>
    </sheetView>
  </sheetViews>
  <sheetFormatPr defaultColWidth="9.140625" defaultRowHeight="12.75"/>
  <cols>
    <col min="1" max="1" width="10.421875" style="3" customWidth="1"/>
    <col min="2" max="2" width="15.7109375" style="3" customWidth="1"/>
    <col min="3" max="3" width="7.7109375" style="3" customWidth="1"/>
    <col min="4" max="4" width="6.421875" style="3" customWidth="1"/>
    <col min="5" max="5" width="4.8515625" style="3" customWidth="1"/>
    <col min="6" max="6" width="5.28125" style="3" customWidth="1"/>
    <col min="7" max="7" width="5.57421875" style="3" customWidth="1"/>
    <col min="8" max="8" width="6.8515625" style="3" customWidth="1"/>
    <col min="9" max="9" width="20.00390625" style="3" customWidth="1"/>
    <col min="10" max="10" width="7.140625" style="3" customWidth="1"/>
    <col min="11" max="11" width="6.57421875" style="3" customWidth="1"/>
    <col min="12" max="12" width="6.7109375" style="3" customWidth="1"/>
    <col min="13" max="13" width="5.8515625" style="3" customWidth="1"/>
    <col min="14" max="14" width="5.7109375" style="3" customWidth="1"/>
    <col min="15" max="15" width="7.57421875" style="3" customWidth="1"/>
    <col min="16" max="16384" width="9.140625" style="3" customWidth="1"/>
  </cols>
  <sheetData>
    <row r="1" spans="1:15" ht="9">
      <c r="A1" s="1"/>
      <c r="B1" s="2"/>
      <c r="C1" s="2"/>
      <c r="D1" s="71" t="s">
        <v>2</v>
      </c>
      <c r="E1" s="71"/>
      <c r="F1" s="71"/>
      <c r="G1" s="71"/>
      <c r="H1" s="72"/>
      <c r="I1" s="2"/>
      <c r="J1" s="2"/>
      <c r="K1" s="71" t="s">
        <v>36</v>
      </c>
      <c r="L1" s="71"/>
      <c r="M1" s="71"/>
      <c r="N1" s="71"/>
      <c r="O1" s="72"/>
    </row>
    <row r="2" spans="1:15" s="8" customFormat="1" ht="27.75" thickBot="1">
      <c r="A2" s="4" t="s">
        <v>0</v>
      </c>
      <c r="B2" s="6" t="s">
        <v>1</v>
      </c>
      <c r="C2" s="6" t="s">
        <v>21</v>
      </c>
      <c r="D2" s="5" t="s">
        <v>16</v>
      </c>
      <c r="E2" s="5" t="s">
        <v>17</v>
      </c>
      <c r="F2" s="5" t="s">
        <v>20</v>
      </c>
      <c r="G2" s="5" t="s">
        <v>26</v>
      </c>
      <c r="H2" s="7" t="s">
        <v>18</v>
      </c>
      <c r="I2" s="6" t="s">
        <v>37</v>
      </c>
      <c r="J2" s="6" t="s">
        <v>21</v>
      </c>
      <c r="K2" s="5" t="s">
        <v>16</v>
      </c>
      <c r="L2" s="5" t="s">
        <v>17</v>
      </c>
      <c r="M2" s="5" t="s">
        <v>20</v>
      </c>
      <c r="N2" s="5" t="s">
        <v>26</v>
      </c>
      <c r="O2" s="7" t="s">
        <v>18</v>
      </c>
    </row>
    <row r="3" spans="1:15" ht="18.75" thickTop="1">
      <c r="A3" s="9" t="s">
        <v>3</v>
      </c>
      <c r="B3" s="11" t="s">
        <v>13</v>
      </c>
      <c r="C3" s="11" t="s">
        <v>27</v>
      </c>
      <c r="D3" s="10">
        <v>130000</v>
      </c>
      <c r="E3" s="10">
        <v>10000</v>
      </c>
      <c r="F3" s="10"/>
      <c r="G3" s="10"/>
      <c r="H3" s="12">
        <f>SUM(D3:G3)</f>
        <v>140000</v>
      </c>
      <c r="I3" s="11" t="s">
        <v>38</v>
      </c>
      <c r="J3" s="11" t="s">
        <v>27</v>
      </c>
      <c r="K3" s="10">
        <v>130000</v>
      </c>
      <c r="L3" s="10">
        <v>10000</v>
      </c>
      <c r="M3" s="10"/>
      <c r="N3" s="10"/>
      <c r="O3" s="12">
        <f>SUM(K3:N3)</f>
        <v>140000</v>
      </c>
    </row>
    <row r="4" spans="1:15" ht="9">
      <c r="A4" s="13" t="s">
        <v>3</v>
      </c>
      <c r="B4" s="15" t="s">
        <v>14</v>
      </c>
      <c r="C4" s="11" t="s">
        <v>28</v>
      </c>
      <c r="D4" s="10">
        <v>85000</v>
      </c>
      <c r="E4" s="14">
        <v>10000</v>
      </c>
      <c r="F4" s="14"/>
      <c r="G4" s="14"/>
      <c r="H4" s="12">
        <f aca="true" t="shared" si="0" ref="H4:H19">SUM(D4:G4)</f>
        <v>95000</v>
      </c>
      <c r="I4" s="15" t="s">
        <v>14</v>
      </c>
      <c r="J4" s="11" t="s">
        <v>28</v>
      </c>
      <c r="K4" s="10">
        <v>85000</v>
      </c>
      <c r="L4" s="14">
        <v>10000</v>
      </c>
      <c r="M4" s="14"/>
      <c r="N4" s="14"/>
      <c r="O4" s="12">
        <f aca="true" t="shared" si="1" ref="O4:O12">SUM(K4:N4)</f>
        <v>95000</v>
      </c>
    </row>
    <row r="5" spans="1:15" ht="18">
      <c r="A5" s="13" t="s">
        <v>3</v>
      </c>
      <c r="B5" s="15" t="s">
        <v>15</v>
      </c>
      <c r="C5" s="11" t="s">
        <v>29</v>
      </c>
      <c r="D5" s="10">
        <v>70000</v>
      </c>
      <c r="E5" s="14"/>
      <c r="F5" s="14"/>
      <c r="G5" s="14"/>
      <c r="H5" s="12">
        <f t="shared" si="0"/>
        <v>70000</v>
      </c>
      <c r="I5" s="15" t="s">
        <v>39</v>
      </c>
      <c r="J5" s="11" t="s">
        <v>29</v>
      </c>
      <c r="K5" s="10">
        <v>70000</v>
      </c>
      <c r="L5" s="14"/>
      <c r="M5" s="14"/>
      <c r="N5" s="14"/>
      <c r="O5" s="12">
        <f t="shared" si="1"/>
        <v>70000</v>
      </c>
    </row>
    <row r="6" spans="1:15" ht="27">
      <c r="A6" s="13" t="s">
        <v>3</v>
      </c>
      <c r="B6" s="15" t="s">
        <v>45</v>
      </c>
      <c r="C6" s="11" t="s">
        <v>30</v>
      </c>
      <c r="D6" s="10">
        <v>15000</v>
      </c>
      <c r="E6" s="14"/>
      <c r="F6" s="14"/>
      <c r="G6" s="14">
        <v>150000</v>
      </c>
      <c r="H6" s="12">
        <f t="shared" si="0"/>
        <v>165000</v>
      </c>
      <c r="I6" s="15" t="s">
        <v>46</v>
      </c>
      <c r="J6" s="11" t="s">
        <v>30</v>
      </c>
      <c r="K6" s="10">
        <v>15000</v>
      </c>
      <c r="L6" s="14"/>
      <c r="M6" s="14"/>
      <c r="N6" s="14">
        <v>150000</v>
      </c>
      <c r="O6" s="12">
        <f t="shared" si="1"/>
        <v>165000</v>
      </c>
    </row>
    <row r="7" spans="1:15" ht="18">
      <c r="A7" s="13" t="s">
        <v>3</v>
      </c>
      <c r="B7" s="15" t="s">
        <v>22</v>
      </c>
      <c r="C7" s="11" t="s">
        <v>29</v>
      </c>
      <c r="D7" s="10">
        <v>50000</v>
      </c>
      <c r="E7" s="14"/>
      <c r="F7" s="14"/>
      <c r="G7" s="14"/>
      <c r="H7" s="12">
        <f t="shared" si="0"/>
        <v>50000</v>
      </c>
      <c r="I7" s="15" t="s">
        <v>40</v>
      </c>
      <c r="J7" s="11" t="s">
        <v>29</v>
      </c>
      <c r="K7" s="10">
        <v>50000</v>
      </c>
      <c r="L7" s="14"/>
      <c r="M7" s="14"/>
      <c r="N7" s="14"/>
      <c r="O7" s="12">
        <f t="shared" si="1"/>
        <v>50000</v>
      </c>
    </row>
    <row r="8" spans="1:15" ht="18">
      <c r="A8" s="13" t="s">
        <v>3</v>
      </c>
      <c r="B8" s="15" t="s">
        <v>23</v>
      </c>
      <c r="C8" s="11" t="s">
        <v>28</v>
      </c>
      <c r="D8" s="10">
        <v>90000</v>
      </c>
      <c r="E8" s="14"/>
      <c r="F8" s="14"/>
      <c r="G8" s="14"/>
      <c r="H8" s="12">
        <f t="shared" si="0"/>
        <v>90000</v>
      </c>
      <c r="I8" s="15" t="s">
        <v>42</v>
      </c>
      <c r="J8" s="11" t="s">
        <v>28</v>
      </c>
      <c r="K8" s="10">
        <v>90000</v>
      </c>
      <c r="L8" s="14"/>
      <c r="M8" s="14"/>
      <c r="N8" s="14"/>
      <c r="O8" s="12">
        <f t="shared" si="1"/>
        <v>90000</v>
      </c>
    </row>
    <row r="9" spans="1:15" ht="18">
      <c r="A9" s="13" t="s">
        <v>3</v>
      </c>
      <c r="B9" s="15" t="s">
        <v>34</v>
      </c>
      <c r="C9" s="11" t="s">
        <v>32</v>
      </c>
      <c r="D9" s="10">
        <v>5000</v>
      </c>
      <c r="E9" s="14"/>
      <c r="F9" s="14">
        <v>5000</v>
      </c>
      <c r="G9" s="14">
        <v>10000</v>
      </c>
      <c r="H9" s="12">
        <f t="shared" si="0"/>
        <v>20000</v>
      </c>
      <c r="I9" s="15" t="s">
        <v>41</v>
      </c>
      <c r="J9" s="11" t="s">
        <v>32</v>
      </c>
      <c r="K9" s="10">
        <v>5000</v>
      </c>
      <c r="L9" s="14"/>
      <c r="M9" s="14"/>
      <c r="N9" s="14"/>
      <c r="O9" s="12">
        <f t="shared" si="1"/>
        <v>5000</v>
      </c>
    </row>
    <row r="10" spans="1:15" ht="18">
      <c r="A10" s="13" t="s">
        <v>4</v>
      </c>
      <c r="B10" s="15" t="s">
        <v>5</v>
      </c>
      <c r="C10" s="11" t="s">
        <v>30</v>
      </c>
      <c r="D10" s="10">
        <v>125000</v>
      </c>
      <c r="E10" s="14"/>
      <c r="F10" s="14"/>
      <c r="G10" s="14"/>
      <c r="H10" s="12">
        <f t="shared" si="0"/>
        <v>125000</v>
      </c>
      <c r="I10" s="15" t="s">
        <v>5</v>
      </c>
      <c r="J10" s="11" t="s">
        <v>30</v>
      </c>
      <c r="K10" s="10">
        <v>125000</v>
      </c>
      <c r="L10" s="14"/>
      <c r="M10" s="14"/>
      <c r="N10" s="14"/>
      <c r="O10" s="12">
        <f t="shared" si="1"/>
        <v>125000</v>
      </c>
    </row>
    <row r="11" spans="1:15" ht="18">
      <c r="A11" s="13" t="s">
        <v>4</v>
      </c>
      <c r="B11" s="15" t="s">
        <v>6</v>
      </c>
      <c r="C11" s="11" t="s">
        <v>30</v>
      </c>
      <c r="D11" s="10">
        <f>130000-21300</f>
        <v>108700</v>
      </c>
      <c r="E11" s="14"/>
      <c r="F11" s="14"/>
      <c r="G11" s="14">
        <v>21354</v>
      </c>
      <c r="H11" s="12">
        <f t="shared" si="0"/>
        <v>130054</v>
      </c>
      <c r="I11" s="15" t="s">
        <v>6</v>
      </c>
      <c r="J11" s="11" t="s">
        <v>30</v>
      </c>
      <c r="K11" s="10">
        <f>130000-21300</f>
        <v>108700</v>
      </c>
      <c r="L11" s="14"/>
      <c r="M11" s="14"/>
      <c r="N11" s="14"/>
      <c r="O11" s="12">
        <f t="shared" si="1"/>
        <v>108700</v>
      </c>
    </row>
    <row r="12" spans="1:15" ht="18">
      <c r="A12" s="13" t="s">
        <v>4</v>
      </c>
      <c r="B12" s="15" t="s">
        <v>7</v>
      </c>
      <c r="C12" s="11" t="s">
        <v>29</v>
      </c>
      <c r="D12" s="10">
        <v>55000</v>
      </c>
      <c r="E12" s="14"/>
      <c r="F12" s="14"/>
      <c r="G12" s="14"/>
      <c r="H12" s="12">
        <f t="shared" si="0"/>
        <v>55000</v>
      </c>
      <c r="I12" s="15" t="s">
        <v>7</v>
      </c>
      <c r="J12" s="11" t="s">
        <v>29</v>
      </c>
      <c r="K12" s="10">
        <v>55000</v>
      </c>
      <c r="L12" s="14"/>
      <c r="M12" s="14"/>
      <c r="N12" s="14"/>
      <c r="O12" s="12">
        <f t="shared" si="1"/>
        <v>55000</v>
      </c>
    </row>
    <row r="13" spans="1:15" ht="18">
      <c r="A13" s="13" t="s">
        <v>8</v>
      </c>
      <c r="B13" s="15" t="s">
        <v>43</v>
      </c>
      <c r="C13" s="11" t="s">
        <v>28</v>
      </c>
      <c r="D13" s="10"/>
      <c r="E13" s="14"/>
      <c r="F13" s="14">
        <v>20545</v>
      </c>
      <c r="G13" s="14">
        <v>32500</v>
      </c>
      <c r="H13" s="12">
        <f>SUM(D13:G13)</f>
        <v>53045</v>
      </c>
      <c r="I13" s="15" t="s">
        <v>43</v>
      </c>
      <c r="J13" s="11" t="s">
        <v>28</v>
      </c>
      <c r="K13" s="10"/>
      <c r="L13" s="14">
        <v>25000</v>
      </c>
      <c r="M13" s="14"/>
      <c r="N13" s="14"/>
      <c r="O13" s="12">
        <f aca="true" t="shared" si="2" ref="O13:O19">SUM(K13:N13)</f>
        <v>25000</v>
      </c>
    </row>
    <row r="14" spans="1:15" ht="18">
      <c r="A14" s="13" t="s">
        <v>8</v>
      </c>
      <c r="B14" s="15" t="s">
        <v>9</v>
      </c>
      <c r="C14" s="11" t="s">
        <v>31</v>
      </c>
      <c r="D14" s="10"/>
      <c r="E14" s="14"/>
      <c r="F14" s="14">
        <v>32500</v>
      </c>
      <c r="G14" s="14">
        <v>32500</v>
      </c>
      <c r="H14" s="12">
        <f>SUM(D14:G14)</f>
        <v>65000</v>
      </c>
      <c r="I14" s="15" t="s">
        <v>9</v>
      </c>
      <c r="J14" s="11" t="s">
        <v>31</v>
      </c>
      <c r="K14" s="10"/>
      <c r="L14" s="14">
        <v>25000</v>
      </c>
      <c r="M14" s="14"/>
      <c r="N14" s="14"/>
      <c r="O14" s="12">
        <f t="shared" si="2"/>
        <v>25000</v>
      </c>
    </row>
    <row r="15" spans="1:15" ht="18">
      <c r="A15" s="13" t="s">
        <v>24</v>
      </c>
      <c r="B15" s="15" t="s">
        <v>10</v>
      </c>
      <c r="C15" s="11" t="s">
        <v>32</v>
      </c>
      <c r="D15" s="10">
        <v>60000</v>
      </c>
      <c r="E15" s="14"/>
      <c r="F15" s="14"/>
      <c r="G15" s="14"/>
      <c r="H15" s="12">
        <f t="shared" si="0"/>
        <v>60000</v>
      </c>
      <c r="I15" s="15" t="s">
        <v>10</v>
      </c>
      <c r="J15" s="11" t="s">
        <v>32</v>
      </c>
      <c r="K15" s="10">
        <v>60000</v>
      </c>
      <c r="L15" s="14"/>
      <c r="M15" s="14"/>
      <c r="N15" s="14"/>
      <c r="O15" s="12">
        <f t="shared" si="2"/>
        <v>60000</v>
      </c>
    </row>
    <row r="16" spans="1:15" ht="18">
      <c r="A16" s="13" t="s">
        <v>24</v>
      </c>
      <c r="B16" s="15" t="s">
        <v>44</v>
      </c>
      <c r="C16" s="11" t="s">
        <v>32</v>
      </c>
      <c r="D16" s="10">
        <v>60000</v>
      </c>
      <c r="E16" s="14"/>
      <c r="F16" s="14"/>
      <c r="G16" s="14">
        <v>198000</v>
      </c>
      <c r="H16" s="12">
        <f t="shared" si="0"/>
        <v>258000</v>
      </c>
      <c r="I16" s="15" t="s">
        <v>44</v>
      </c>
      <c r="J16" s="11" t="s">
        <v>32</v>
      </c>
      <c r="K16" s="10">
        <v>60000</v>
      </c>
      <c r="L16" s="14"/>
      <c r="M16" s="14"/>
      <c r="N16" s="14"/>
      <c r="O16" s="12">
        <f t="shared" si="2"/>
        <v>60000</v>
      </c>
    </row>
    <row r="17" spans="1:15" ht="18">
      <c r="A17" s="13" t="s">
        <v>24</v>
      </c>
      <c r="B17" s="15" t="s">
        <v>35</v>
      </c>
      <c r="C17" s="11" t="s">
        <v>32</v>
      </c>
      <c r="D17" s="10">
        <v>10000</v>
      </c>
      <c r="E17" s="14"/>
      <c r="F17" s="14"/>
      <c r="G17" s="14">
        <v>40000</v>
      </c>
      <c r="H17" s="12">
        <f t="shared" si="0"/>
        <v>50000</v>
      </c>
      <c r="I17" s="15" t="s">
        <v>35</v>
      </c>
      <c r="J17" s="11" t="s">
        <v>32</v>
      </c>
      <c r="K17" s="10">
        <v>10000</v>
      </c>
      <c r="L17" s="14"/>
      <c r="M17" s="14"/>
      <c r="N17" s="14"/>
      <c r="O17" s="12">
        <f t="shared" si="2"/>
        <v>10000</v>
      </c>
    </row>
    <row r="18" spans="1:15" ht="18">
      <c r="A18" s="13" t="s">
        <v>25</v>
      </c>
      <c r="B18" s="15" t="s">
        <v>11</v>
      </c>
      <c r="C18" s="11" t="s">
        <v>33</v>
      </c>
      <c r="D18" s="10">
        <v>45000</v>
      </c>
      <c r="E18" s="14">
        <v>20000</v>
      </c>
      <c r="F18" s="14"/>
      <c r="G18" s="14"/>
      <c r="H18" s="12">
        <f t="shared" si="0"/>
        <v>65000</v>
      </c>
      <c r="I18" s="15" t="s">
        <v>11</v>
      </c>
      <c r="J18" s="11" t="s">
        <v>33</v>
      </c>
      <c r="K18" s="10">
        <v>45000</v>
      </c>
      <c r="L18" s="14">
        <v>20000</v>
      </c>
      <c r="M18" s="14"/>
      <c r="N18" s="14"/>
      <c r="O18" s="12">
        <f t="shared" si="2"/>
        <v>65000</v>
      </c>
    </row>
    <row r="19" spans="1:15" ht="18">
      <c r="A19" s="13" t="s">
        <v>25</v>
      </c>
      <c r="B19" s="15" t="s">
        <v>12</v>
      </c>
      <c r="C19" s="11" t="s">
        <v>33</v>
      </c>
      <c r="D19" s="10">
        <f>+D21-SUM(D3:D18)</f>
        <v>131916</v>
      </c>
      <c r="E19" s="10">
        <f>+E21-SUM(E3:E18)</f>
        <v>20000</v>
      </c>
      <c r="F19" s="14"/>
      <c r="G19" s="14"/>
      <c r="H19" s="12">
        <f t="shared" si="0"/>
        <v>151916</v>
      </c>
      <c r="I19" s="15" t="s">
        <v>12</v>
      </c>
      <c r="J19" s="11" t="s">
        <v>33</v>
      </c>
      <c r="K19" s="10">
        <f>+K21-SUM(K3:K18)</f>
        <v>142019</v>
      </c>
      <c r="L19" s="10">
        <f>+L21-SUM(L3:L18)</f>
        <v>10000</v>
      </c>
      <c r="M19" s="14"/>
      <c r="N19" s="14"/>
      <c r="O19" s="12">
        <f t="shared" si="2"/>
        <v>152019</v>
      </c>
    </row>
    <row r="20" spans="1:15" ht="9">
      <c r="A20" s="13"/>
      <c r="B20" s="15"/>
      <c r="C20" s="15"/>
      <c r="D20" s="14"/>
      <c r="E20" s="14"/>
      <c r="F20" s="14"/>
      <c r="G20" s="14"/>
      <c r="H20" s="16">
        <f>SUM(H3:H19)</f>
        <v>1643015</v>
      </c>
      <c r="I20" s="15"/>
      <c r="J20" s="15"/>
      <c r="K20" s="14"/>
      <c r="L20" s="14"/>
      <c r="M20" s="14"/>
      <c r="N20" s="14"/>
      <c r="O20" s="16">
        <f>SUM(O3:O19)</f>
        <v>1300719</v>
      </c>
    </row>
    <row r="21" spans="1:15" ht="9.75" thickBot="1">
      <c r="A21" s="17" t="s">
        <v>19</v>
      </c>
      <c r="B21" s="19"/>
      <c r="C21" s="19"/>
      <c r="D21" s="18">
        <v>1040616</v>
      </c>
      <c r="E21" s="18">
        <v>60000</v>
      </c>
      <c r="F21" s="18">
        <f>SUM(F3:F19)</f>
        <v>58045</v>
      </c>
      <c r="G21" s="18">
        <f>SUM(G3:G19)</f>
        <v>484354</v>
      </c>
      <c r="H21" s="20">
        <f>SUM(D21:G21)</f>
        <v>1643015</v>
      </c>
      <c r="I21" s="19"/>
      <c r="J21" s="19"/>
      <c r="K21" s="18">
        <v>1050719</v>
      </c>
      <c r="L21" s="18">
        <v>100000</v>
      </c>
      <c r="M21" s="18"/>
      <c r="N21" s="18"/>
      <c r="O21" s="20">
        <f>SUM(K21:N21)</f>
        <v>1150719</v>
      </c>
    </row>
  </sheetData>
  <mergeCells count="2">
    <mergeCell ref="D1:H1"/>
    <mergeCell ref="K1:O1"/>
  </mergeCells>
  <printOptions/>
  <pageMargins left="0.75" right="0.75" top="0.6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Graham</dc:creator>
  <cp:keywords/>
  <dc:description/>
  <cp:lastModifiedBy>cdhoward</cp:lastModifiedBy>
  <cp:lastPrinted>2005-05-13T15:02:10Z</cp:lastPrinted>
  <dcterms:created xsi:type="dcterms:W3CDTF">2003-06-02T12:06:45Z</dcterms:created>
  <dcterms:modified xsi:type="dcterms:W3CDTF">2005-05-13T18:40:16Z</dcterms:modified>
  <cp:category/>
  <cp:version/>
  <cp:contentType/>
  <cp:contentStatus/>
</cp:coreProperties>
</file>