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<sst xmlns="http://schemas.openxmlformats.org/spreadsheetml/2006/main" count="32" uniqueCount="30">
  <si>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Program Initiation</t>
  </si>
  <si>
    <t>Program Leadership &amp; Guidance</t>
  </si>
  <si>
    <t>Steering Committee Support</t>
  </si>
  <si>
    <t>Regional Operations Support</t>
  </si>
  <si>
    <t xml:space="preserve">Regional Information Systems Support </t>
  </si>
  <si>
    <t>Telvent</t>
  </si>
  <si>
    <t>T3 Design</t>
  </si>
  <si>
    <t>Sabra Wang</t>
  </si>
  <si>
    <t>Travesky</t>
  </si>
  <si>
    <t>Motion Maps</t>
  </si>
  <si>
    <t>Company</t>
  </si>
  <si>
    <t>Costs Through</t>
  </si>
  <si>
    <t>TOTAL CONTRACT</t>
  </si>
  <si>
    <t>TOTALS</t>
  </si>
  <si>
    <t>Total Spent by DBEs</t>
  </si>
  <si>
    <t>Total Spent</t>
  </si>
  <si>
    <t>DBE Percentage</t>
  </si>
  <si>
    <t>DBE STATUS</t>
  </si>
  <si>
    <t>TO #1</t>
  </si>
  <si>
    <t>TO #2</t>
  </si>
  <si>
    <t>TO #3</t>
  </si>
  <si>
    <t>TO #4</t>
  </si>
  <si>
    <t>TO #5</t>
  </si>
  <si>
    <t>Total Funding Available</t>
  </si>
  <si>
    <t>Total Allocated to Date</t>
  </si>
  <si>
    <t>Allocation Not Yet Spent</t>
  </si>
  <si>
    <t>Available to be Allocated</t>
  </si>
  <si>
    <t>Total Funds Yet Available</t>
  </si>
  <si>
    <t>Allocation</t>
  </si>
  <si>
    <t>Note: DBEs = T3, Travesky, Sabra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</si>
</sst>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/>
    </xf>
    <xf numFmtId="6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6" fontId="0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 wrapText="1"/>
    </xf>
    <xf numFmtId="6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8"/>
  <sheetViews>
    <sheetView tabSelected="1" workbookViewId="0" topLeftCell="A2">
      <selection activeCell="G25" sqref="G25"/>
    </sheetView>
  </sheetViews>
  <sheetFormatPr defaultColWidth="9.140625" defaultRowHeight="12.75"/>
  <cols>
    <col min="1" max="1" width="16.00390625" style="0" customWidth="1"/>
    <col min="2" max="3" width="10.7109375" style="0" customWidth="1"/>
    <col min="4" max="4" width="11.00390625" style="0" customWidth="1"/>
    <col min="5" max="7" width="11.140625" style="0" customWidth="1"/>
    <col min="8" max="8" width="9.7109375" style="0" customWidth="1"/>
  </cols>
  <sheetData>
    <row r="2" spans="1:8" ht="12.75">
      <c r="A2" s="1"/>
      <c r="B2" s="1"/>
      <c r="C2" s="2" t="s">
        <v>18</v>
      </c>
      <c r="D2" s="2" t="s">
        <v>19</v>
      </c>
      <c r="E2" s="2" t="s">
        <v>20</v>
      </c>
      <c r="F2" s="2" t="s">
        <v>21</v>
      </c>
      <c r="G2" s="2" t="s">
        <v>22</v>
      </c>
      <c r="H2" s="1"/>
    </row>
    <row r="3" spans="1:8" ht="49.5" customHeight="1">
      <c r="A3" s="2" t="s">
        <v>10</v>
      </c>
      <c r="B3" s="3" t="s">
        <v>11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13</v>
      </c>
    </row>
    <row r="4" spans="1:8" ht="12.75">
      <c r="A4" s="2"/>
      <c r="B4" s="1"/>
      <c r="C4" s="5"/>
      <c r="D4" s="6"/>
      <c r="E4" s="6"/>
      <c r="F4" s="6"/>
      <c r="G4" s="6"/>
      <c r="H4" s="1"/>
    </row>
    <row r="5" spans="1:8" ht="12.75">
      <c r="A5" s="1" t="s">
        <v>5</v>
      </c>
      <c r="B5" s="7">
        <v>39782</v>
      </c>
      <c r="C5" s="8">
        <v>48917</v>
      </c>
      <c r="D5" s="8">
        <v>65393</v>
      </c>
      <c r="E5" s="8">
        <v>73821</v>
      </c>
      <c r="F5" s="8">
        <v>30555</v>
      </c>
      <c r="G5" s="8">
        <v>34542</v>
      </c>
      <c r="H5" s="8">
        <f>SUM(C5:G5)</f>
        <v>253228</v>
      </c>
    </row>
    <row r="6" spans="1:8" ht="12.75">
      <c r="A6" s="1" t="s">
        <v>6</v>
      </c>
      <c r="B6" s="7">
        <v>39721</v>
      </c>
      <c r="C6" s="8">
        <v>590</v>
      </c>
      <c r="D6" s="8">
        <v>2900</v>
      </c>
      <c r="E6" s="1"/>
      <c r="F6" s="8">
        <v>15699</v>
      </c>
      <c r="G6" s="1"/>
      <c r="H6" s="8">
        <f>SUM(C6:G6)</f>
        <v>19189</v>
      </c>
    </row>
    <row r="7" spans="1:8" ht="12.75">
      <c r="A7" s="1" t="s">
        <v>8</v>
      </c>
      <c r="B7" s="7">
        <v>39721</v>
      </c>
      <c r="C7" s="1"/>
      <c r="D7" s="1"/>
      <c r="E7" s="13">
        <v>21271</v>
      </c>
      <c r="F7" s="1"/>
      <c r="G7" s="1"/>
      <c r="H7" s="8">
        <f>SUM(C7:G7)</f>
        <v>21271</v>
      </c>
    </row>
    <row r="8" spans="1:8" ht="12.75">
      <c r="A8" s="1" t="s">
        <v>9</v>
      </c>
      <c r="B8" s="7">
        <v>39721</v>
      </c>
      <c r="C8" s="8">
        <v>1011</v>
      </c>
      <c r="D8" s="1"/>
      <c r="E8" s="1"/>
      <c r="F8" s="1"/>
      <c r="G8" s="1"/>
      <c r="H8" s="8">
        <f>SUM(C8:G8)</f>
        <v>1011</v>
      </c>
    </row>
    <row r="9" spans="1:8" ht="12.75">
      <c r="A9" s="1" t="s">
        <v>7</v>
      </c>
      <c r="B9" s="7">
        <v>39721</v>
      </c>
      <c r="C9" s="8">
        <v>421</v>
      </c>
      <c r="D9" s="1"/>
      <c r="E9" s="1"/>
      <c r="F9" s="1"/>
      <c r="G9" s="1"/>
      <c r="H9" s="1"/>
    </row>
    <row r="10" spans="1:8" ht="12.75">
      <c r="A10" s="9" t="s">
        <v>15</v>
      </c>
      <c r="B10" s="1"/>
      <c r="C10" s="8">
        <f>SUM(C5:C9)</f>
        <v>50939</v>
      </c>
      <c r="D10" s="8">
        <f>SUM(D5:D9)</f>
        <v>68293</v>
      </c>
      <c r="E10" s="8">
        <f>SUM(E5:E9)</f>
        <v>95092</v>
      </c>
      <c r="F10" s="8">
        <f>SUM(F5:F9)</f>
        <v>46254</v>
      </c>
      <c r="G10" s="8">
        <f>SUM(G5:G9)</f>
        <v>34542</v>
      </c>
      <c r="H10" s="8">
        <f>SUM(C10:G10)</f>
        <v>295120</v>
      </c>
    </row>
    <row r="11" spans="1:8" ht="12.75">
      <c r="A11" s="9" t="s">
        <v>28</v>
      </c>
      <c r="B11" s="1"/>
      <c r="C11" s="8">
        <v>54973</v>
      </c>
      <c r="D11" s="8">
        <v>75000</v>
      </c>
      <c r="E11" s="8">
        <v>150000</v>
      </c>
      <c r="F11" s="8">
        <v>250000</v>
      </c>
      <c r="G11" s="8">
        <v>250000</v>
      </c>
      <c r="H11" s="8">
        <f>SUM(C11:G11)</f>
        <v>779973</v>
      </c>
    </row>
    <row r="12" spans="1:8" ht="25.5">
      <c r="A12" s="3" t="s">
        <v>25</v>
      </c>
      <c r="B12" s="1"/>
      <c r="C12" s="8">
        <f>C11-C10</f>
        <v>4034</v>
      </c>
      <c r="D12" s="8">
        <f>D11-D10</f>
        <v>6707</v>
      </c>
      <c r="E12" s="8">
        <f>E11-E10</f>
        <v>54908</v>
      </c>
      <c r="F12" s="8">
        <f>F11-F10</f>
        <v>203746</v>
      </c>
      <c r="G12" s="8">
        <f>G11-G10</f>
        <v>215458</v>
      </c>
      <c r="H12" s="8">
        <f>SUM(C12:G12)</f>
        <v>484853</v>
      </c>
    </row>
    <row r="15" spans="1:2" ht="12.75">
      <c r="A15" s="9" t="s">
        <v>12</v>
      </c>
      <c r="B15" s="1"/>
    </row>
    <row r="16" spans="1:2" ht="12.75">
      <c r="A16" s="1"/>
      <c r="B16" s="1"/>
    </row>
    <row r="17" spans="1:2" ht="25.5" customHeight="1">
      <c r="A17" s="3" t="s">
        <v>23</v>
      </c>
      <c r="B17" s="10">
        <v>1111111</v>
      </c>
    </row>
    <row r="18" spans="1:2" ht="26.25" customHeight="1">
      <c r="A18" s="3" t="s">
        <v>24</v>
      </c>
      <c r="B18" s="10">
        <f>H11</f>
        <v>779973</v>
      </c>
    </row>
    <row r="19" spans="1:2" ht="26.25" customHeight="1">
      <c r="A19" s="3" t="s">
        <v>25</v>
      </c>
      <c r="B19" s="10">
        <f>H12</f>
        <v>484853</v>
      </c>
    </row>
    <row r="20" spans="1:2" ht="25.5">
      <c r="A20" s="3" t="s">
        <v>26</v>
      </c>
      <c r="B20" s="10">
        <f>B17-B18</f>
        <v>331138</v>
      </c>
    </row>
    <row r="21" spans="1:2" ht="25.5">
      <c r="A21" s="3" t="s">
        <v>27</v>
      </c>
      <c r="B21" s="8">
        <f>B19+B20</f>
        <v>815991</v>
      </c>
    </row>
    <row r="23" spans="1:2" ht="12.75">
      <c r="A23" s="9" t="s">
        <v>17</v>
      </c>
      <c r="B23" s="1"/>
    </row>
    <row r="24" spans="1:2" ht="12.75">
      <c r="A24" s="1"/>
      <c r="B24" s="1"/>
    </row>
    <row r="25" spans="1:2" ht="25.5">
      <c r="A25" s="3" t="s">
        <v>14</v>
      </c>
      <c r="B25" s="8">
        <f>H6+H7+H9</f>
        <v>40460</v>
      </c>
    </row>
    <row r="26" spans="1:2" ht="12.75">
      <c r="A26" s="3" t="s">
        <v>15</v>
      </c>
      <c r="B26" s="8">
        <f>H10</f>
        <v>295120</v>
      </c>
    </row>
    <row r="27" spans="1:2" ht="12.75">
      <c r="A27" s="3" t="s">
        <v>16</v>
      </c>
      <c r="B27" s="11">
        <f>B25/B26</f>
        <v>0.13709677419354838</v>
      </c>
    </row>
    <row r="28" spans="1:2" ht="25.5">
      <c r="A28" s="12" t="s">
        <v>29</v>
      </c>
      <c r="B28" s="1"/>
    </row>
  </sheetData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Parsons Brinckerhoff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Euler</dc:creator>
  <cp:keywords/>
  <dc:description/>
  <cp:lastModifiedBy>Gary Euler</cp:lastModifiedBy>
  <cp:lastPrinted>2008-11-11T19:49:29Z</cp:lastPrinted>
  <dcterms:created xsi:type="dcterms:W3CDTF">2008-11-11T19:10:07Z</dcterms:created>
  <dcterms:modified xsi:type="dcterms:W3CDTF">2008-12-10T14:28:30Z</dcterms:modified>
  <cp:category/>
  <cp:version/>
  <cp:contentType/>
  <cp:contentStatus/>
</cp:coreProperties>
</file>