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Summary" sheetId="1" r:id="rId1"/>
    <sheet name="RteFatInj" sheetId="2" r:id="rId2"/>
    <sheet name="CoFatInj" sheetId="3" r:id="rId3"/>
    <sheet name="MonFatInj" sheetId="4" r:id="rId4"/>
    <sheet name="DayFatInj" sheetId="5" r:id="rId5"/>
    <sheet name="TimeFatInj" sheetId="6" r:id="rId6"/>
    <sheet name="DrAgeFatInj" sheetId="7" r:id="rId7"/>
    <sheet name="DrSexFatInj" sheetId="8" r:id="rId8"/>
    <sheet name="DrSEquip" sheetId="9" r:id="rId9"/>
    <sheet name="PassAge" sheetId="10" r:id="rId10"/>
    <sheet name="PassSex" sheetId="11" r:id="rId11"/>
    <sheet name="PassSE" sheetId="12" r:id="rId12"/>
    <sheet name="PassSP" sheetId="13" r:id="rId13"/>
    <sheet name="PedAgeFatInj" sheetId="14" r:id="rId14"/>
    <sheet name="PedSexFatInj" sheetId="15" r:id="rId15"/>
  </sheets>
  <definedNames/>
  <calcPr fullCalcOnLoad="1"/>
</workbook>
</file>

<file path=xl/sharedStrings.xml><?xml version="1.0" encoding="utf-8"?>
<sst xmlns="http://schemas.openxmlformats.org/spreadsheetml/2006/main" count="1028" uniqueCount="182">
  <si>
    <t>MARYLAND STATE HIGHWAY ADMINISTRATION</t>
  </si>
  <si>
    <t>Office  of  Traffic  and  Safety</t>
  </si>
  <si>
    <t>Traffic  Safety  Analysis Division</t>
  </si>
  <si>
    <t>TOTAL</t>
  </si>
  <si>
    <t>AVG.</t>
  </si>
  <si>
    <t>%</t>
  </si>
  <si>
    <t>Other / Unknown</t>
  </si>
  <si>
    <t>Unknown</t>
  </si>
  <si>
    <t>Route Type</t>
  </si>
  <si>
    <t>IS</t>
  </si>
  <si>
    <t>US</t>
  </si>
  <si>
    <t>MD</t>
  </si>
  <si>
    <t>CO</t>
  </si>
  <si>
    <t>MU</t>
  </si>
  <si>
    <t>GV</t>
  </si>
  <si>
    <t>SR</t>
  </si>
  <si>
    <t>OP</t>
  </si>
  <si>
    <t>Balto. City CY</t>
  </si>
  <si>
    <t>Parking Lots</t>
  </si>
  <si>
    <t>Time of Day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</si>
  <si>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</si>
  <si>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</si>
  <si>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</si>
  <si>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</si>
  <si>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</si>
  <si>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</si>
  <si>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</si>
  <si>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</si>
  <si>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</si>
  <si>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</si>
  <si>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</si>
  <si>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</si>
  <si>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</si>
  <si>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  of  Week</t>
  </si>
  <si>
    <t>Sunday</t>
  </si>
  <si>
    <t>Monday</t>
  </si>
  <si>
    <t>Tuesday</t>
  </si>
  <si>
    <t>Wednesday</t>
  </si>
  <si>
    <t>Thursday</t>
  </si>
  <si>
    <t>Friday</t>
  </si>
  <si>
    <t>Saturday</t>
  </si>
  <si>
    <t>County</t>
  </si>
  <si>
    <t>Allegany</t>
  </si>
  <si>
    <t>Anne 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</si>
  <si>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</si>
  <si>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</si>
  <si>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</si>
  <si>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</si>
  <si>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</si>
  <si>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</si>
  <si>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</si>
  <si>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</si>
  <si>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</si>
  <si>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</si>
  <si>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</si>
  <si>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</si>
  <si>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</si>
  <si>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 George's</t>
  </si>
  <si>
    <t>Queen  Anne's</t>
  </si>
  <si>
    <t>St.  Mary's</t>
  </si>
  <si>
    <t>Somerset</t>
  </si>
  <si>
    <t>Talbot</t>
  </si>
  <si>
    <t>Washington</t>
  </si>
  <si>
    <t>Wicomico</t>
  </si>
  <si>
    <t>Worcester</t>
  </si>
  <si>
    <t>Baltimore  City</t>
  </si>
  <si>
    <t>Driver  Age</t>
  </si>
  <si>
    <t>15  and  Under</t>
  </si>
  <si>
    <t>17</t>
  </si>
  <si>
    <t>18</t>
  </si>
  <si>
    <t>19</t>
  </si>
  <si>
    <t>20</t>
  </si>
  <si>
    <t>21  -  24</t>
  </si>
  <si>
    <t>25  -  29</t>
  </si>
  <si>
    <t>30  -  34</t>
  </si>
  <si>
    <t>35  -  39</t>
  </si>
  <si>
    <t>40  -  44</t>
  </si>
  <si>
    <t>45  -  49</t>
  </si>
  <si>
    <t>50  -  54</t>
  </si>
  <si>
    <t>55  -  59</t>
  </si>
  <si>
    <t>60  -  64</t>
  </si>
  <si>
    <t>65  -  69</t>
  </si>
  <si>
    <t>70  -  79</t>
  </si>
  <si>
    <t>80  +</t>
  </si>
  <si>
    <t>Total  Drivers</t>
  </si>
  <si>
    <t>Not  Stated</t>
  </si>
  <si>
    <t>Male</t>
  </si>
  <si>
    <t>Female</t>
  </si>
  <si>
    <t>Lap  Belts  Only</t>
  </si>
  <si>
    <t>Harness  Only</t>
  </si>
  <si>
    <t>Belt  and  Harness</t>
  </si>
  <si>
    <t>Air  Bag</t>
  </si>
  <si>
    <t>Air  Bag  and  Belts</t>
  </si>
  <si>
    <t>Motorcycle  Helmet</t>
  </si>
  <si>
    <t>Eye  Protection</t>
  </si>
  <si>
    <t>None</t>
  </si>
  <si>
    <t>Not Applicable</t>
  </si>
  <si>
    <t>Under  5</t>
  </si>
  <si>
    <t>10  -  15</t>
  </si>
  <si>
    <t>16  -  17</t>
  </si>
  <si>
    <t>18  -  19</t>
  </si>
  <si>
    <t>20  -  24</t>
  </si>
  <si>
    <t>Child Restraint</t>
  </si>
  <si>
    <t xml:space="preserve"> </t>
  </si>
  <si>
    <t>Dr/MC Operator Lap</t>
  </si>
  <si>
    <t>Center Front Seat</t>
  </si>
  <si>
    <t>Left Rear &amp; MC Passenger</t>
  </si>
  <si>
    <t>Center Rear Seat</t>
  </si>
  <si>
    <t>Right Rear Seat</t>
  </si>
  <si>
    <t>Other in Vehicle</t>
  </si>
  <si>
    <t>Cargo Area</t>
  </si>
  <si>
    <t>Outside Vehicle</t>
  </si>
  <si>
    <t>Right Front Seat</t>
  </si>
  <si>
    <t>Total of All Fatalities</t>
  </si>
  <si>
    <t xml:space="preserve">Maryland Highway Safety Office </t>
  </si>
  <si>
    <t>Crash Summary</t>
  </si>
  <si>
    <t>5 Year</t>
  </si>
  <si>
    <t>Statewide Data</t>
  </si>
  <si>
    <t>SW</t>
  </si>
  <si>
    <t>Property Damage Only</t>
  </si>
  <si>
    <t>Injury Crashes</t>
  </si>
  <si>
    <t>Fatal Crashes</t>
  </si>
  <si>
    <t>Total Crashes</t>
  </si>
  <si>
    <t>Total Number Injured</t>
  </si>
  <si>
    <t>* Averages for all pages are 5 year averages. SW - Statewide</t>
  </si>
  <si>
    <t>5Year</t>
  </si>
  <si>
    <t>Total  Crashes</t>
  </si>
  <si>
    <t>Injury  Crashes</t>
  </si>
  <si>
    <t>Fatal  Crashes</t>
  </si>
  <si>
    <t>Midnight-3:59</t>
  </si>
  <si>
    <t>4:00-7:59</t>
  </si>
  <si>
    <t>8:00-11:59</t>
  </si>
  <si>
    <t>Noon-15:59</t>
  </si>
  <si>
    <t>16:00-19:59</t>
  </si>
  <si>
    <t>20:00-23:59</t>
  </si>
  <si>
    <t>Maryland Highway Safety Office</t>
  </si>
  <si>
    <t xml:space="preserve"> Driver  Age</t>
  </si>
  <si>
    <t xml:space="preserve">16 </t>
  </si>
  <si>
    <t xml:space="preserve">16  </t>
  </si>
  <si>
    <t>Injured  Drivers</t>
  </si>
  <si>
    <t>Driver Fatalities</t>
  </si>
  <si>
    <t xml:space="preserve"> Driver Gender</t>
  </si>
  <si>
    <t>Driver  Gender</t>
  </si>
  <si>
    <t xml:space="preserve">  Driver Injuries</t>
  </si>
  <si>
    <t xml:space="preserve">  Driver Fatalities</t>
  </si>
  <si>
    <t>Pedestrian Age</t>
  </si>
  <si>
    <t>Ped.  Age</t>
  </si>
  <si>
    <t>Under 5</t>
  </si>
  <si>
    <t xml:space="preserve"> 5 - 9</t>
  </si>
  <si>
    <t>Total  Peds.</t>
  </si>
  <si>
    <t xml:space="preserve"> 10 - 15</t>
  </si>
  <si>
    <t>Injured Peds.</t>
  </si>
  <si>
    <t>Ped. Fatalities</t>
  </si>
  <si>
    <t>Pedestrian Gender</t>
  </si>
  <si>
    <t>Ped.  Gender</t>
  </si>
  <si>
    <t>Total Peds.</t>
  </si>
  <si>
    <t xml:space="preserve">  Ped. Injuries</t>
  </si>
  <si>
    <t xml:space="preserve">  Ped. Fatalities</t>
  </si>
  <si>
    <t>Helmet / Eye  Protect</t>
  </si>
  <si>
    <t>Safety Equipment</t>
  </si>
  <si>
    <t>Note: None &amp; Air Bag are counted as no safety equipment in use.</t>
  </si>
  <si>
    <t>Passenger  Age</t>
  </si>
  <si>
    <t>Total  Passengers</t>
  </si>
  <si>
    <t>Passenger Fatalities</t>
  </si>
  <si>
    <t>5 - 9</t>
  </si>
  <si>
    <t>10 - 11</t>
  </si>
  <si>
    <t>12 - 13</t>
  </si>
  <si>
    <t>14 - 15</t>
  </si>
  <si>
    <t>16 - 17</t>
  </si>
  <si>
    <t>18 - 19</t>
  </si>
  <si>
    <t>20 - 24</t>
  </si>
  <si>
    <t>Injured  Passengers</t>
  </si>
  <si>
    <t xml:space="preserve"> Passenger Gender</t>
  </si>
  <si>
    <t>Passenger  Gender</t>
  </si>
  <si>
    <t xml:space="preserve">  Passenger Injuries</t>
  </si>
  <si>
    <t xml:space="preserve">  Passenger Fatalities</t>
  </si>
  <si>
    <t xml:space="preserve"> Passenger Seating Position</t>
  </si>
  <si>
    <t>Seating Position</t>
  </si>
  <si>
    <t xml:space="preserve"> Passenger Safety Equipment Use</t>
  </si>
  <si>
    <t xml:space="preserve"> Driver Safety Equipment Use</t>
  </si>
  <si>
    <t>Pedestrian Pages represents pedestrians on foot.</t>
  </si>
  <si>
    <t>Montgomery County - Pedestrian On Foot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</si>
</sst>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m\ d\,\ yyyy"/>
    <numFmt numFmtId="167" formatCode="00000"/>
    <numFmt numFmtId="168" formatCode="####&quot; *&quot;"/>
    <numFmt numFmtId="169" formatCode="[&gt;=100]#,##0;[&gt;=10]#0.0;0.00"/>
    <numFmt numFmtId="170" formatCode="#,##0;#,##0;;"/>
    <numFmt numFmtId="171" formatCode="[&gt;=100]&quot;$&quot;#,##0;[&gt;=10]&quot;$&quot;#0.0;0.00"/>
    <numFmt numFmtId="172" formatCode="[&gt;=100]&quot;$&quot;#,##0;[&gt;=10]&quot;$&quot;#0.0;;"/>
    <numFmt numFmtId="173" formatCode="[&gt;=100]&quot;$&quot;#,##0;[&lt;=99]&quot;$&quot;#0.0;;"/>
    <numFmt numFmtId="174" formatCode="[&gt;=100]#,##0;[&lt;=99]#0.0;0.00"/>
    <numFmt numFmtId="175" formatCode="#,#00"/>
    <numFmt numFmtId="176" formatCode="&quot;$&quot;#,##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Century Schoolbook"/>
      <family val="1"/>
    </font>
    <font>
      <b/>
      <sz val="14"/>
      <name val="Century Schoolbook"/>
      <family val="1"/>
    </font>
    <font>
      <sz val="9"/>
      <name val="Century Schoolbook"/>
      <family val="1"/>
    </font>
    <font>
      <b/>
      <sz val="11"/>
      <name val="Century Schoolbook"/>
      <family val="1"/>
    </font>
    <font>
      <b/>
      <sz val="12"/>
      <name val="Century Schoolbook"/>
      <family val="1"/>
    </font>
    <font>
      <sz val="12"/>
      <name val="Arial"/>
      <family val="0"/>
    </font>
    <font>
      <sz val="12"/>
      <name val="Century Schoolbook"/>
      <family val="0"/>
    </font>
    <font>
      <sz val="11"/>
      <name val="Arial"/>
      <family val="0"/>
    </font>
    <font>
      <sz val="11"/>
      <name val="Century Schoolbook"/>
      <family val="0"/>
    </font>
    <font>
      <sz val="8"/>
      <name val="Arial"/>
      <family val="0"/>
    </font>
    <font>
      <b/>
      <sz val="10"/>
      <name val="NewCenturySchlbk"/>
      <family val="1"/>
    </font>
    <font>
      <b/>
      <sz val="12"/>
      <name val="Arial"/>
      <family val="0"/>
    </font>
    <font>
      <b/>
      <sz val="14"/>
      <name val="NewCenturySchlbk"/>
      <family val="1"/>
    </font>
    <font>
      <b/>
      <sz val="14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9.5"/>
      <name val="Arial"/>
      <family val="0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lightGray"/>
    </fill>
    <fill>
      <patternFill patternType="solid">
        <fgColor indexed="23"/>
        <bgColor indexed="64"/>
      </patternFill>
    </fill>
  </fills>
  <borders count="52">
    <border>
      <left/>
      <right/>
      <top/>
      <bottom/>
      <diagonal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 style="double"/>
    </border>
    <border>
      <left style="double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medium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thin"/>
    </border>
    <border>
      <left style="medium"/>
      <right style="double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18" fontId="4" fillId="0" borderId="5" xfId="0" applyNumberFormat="1" applyFont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 horizontal="centerContinuous" vertical="center"/>
    </xf>
    <xf numFmtId="2" fontId="4" fillId="0" borderId="3" xfId="0" applyNumberFormat="1" applyFont="1" applyBorder="1" applyAlignment="1">
      <alignment horizontal="centerContinuous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Continuous"/>
    </xf>
    <xf numFmtId="0" fontId="8" fillId="0" borderId="0" xfId="0" applyFont="1" applyAlignment="1">
      <alignment horizontal="centerContinuous" vertical="top"/>
    </xf>
    <xf numFmtId="0" fontId="9" fillId="2" borderId="11" xfId="0" applyFont="1" applyFill="1" applyBorder="1" applyAlignment="1">
      <alignment/>
    </xf>
    <xf numFmtId="0" fontId="8" fillId="0" borderId="3" xfId="0" applyFont="1" applyBorder="1" applyAlignment="1">
      <alignment horizontal="centerContinuous" vertical="center"/>
    </xf>
    <xf numFmtId="2" fontId="8" fillId="0" borderId="3" xfId="0" applyNumberFormat="1" applyFont="1" applyBorder="1" applyAlignment="1">
      <alignment horizontal="centerContinuous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2" borderId="11" xfId="0" applyFont="1" applyFill="1" applyBorder="1" applyAlignment="1">
      <alignment/>
    </xf>
    <xf numFmtId="0" fontId="7" fillId="0" borderId="3" xfId="0" applyFont="1" applyBorder="1" applyAlignment="1">
      <alignment horizontal="centerContinuous" vertical="center"/>
    </xf>
    <xf numFmtId="2" fontId="7" fillId="0" borderId="3" xfId="0" applyNumberFormat="1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" fontId="7" fillId="0" borderId="5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20" fontId="7" fillId="0" borderId="5" xfId="0" applyNumberFormat="1" applyFont="1" applyBorder="1" applyAlignment="1">
      <alignment horizontal="center" vertical="center"/>
    </xf>
    <xf numFmtId="20" fontId="7" fillId="0" borderId="4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20" fontId="7" fillId="0" borderId="5" xfId="0" applyNumberFormat="1" applyFont="1" applyBorder="1" applyAlignment="1" quotePrefix="1">
      <alignment horizontal="center" vertical="center"/>
    </xf>
    <xf numFmtId="18" fontId="7" fillId="0" borderId="5" xfId="0" applyNumberFormat="1" applyFont="1" applyBorder="1" applyAlignment="1" quotePrefix="1">
      <alignment horizontal="center" vertical="center"/>
    </xf>
    <xf numFmtId="16" fontId="7" fillId="0" borderId="5" xfId="0" applyNumberFormat="1" applyFont="1" applyBorder="1" applyAlignment="1" quotePrefix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170" fontId="6" fillId="0" borderId="13" xfId="0" applyNumberFormat="1" applyFont="1" applyBorder="1" applyAlignment="1">
      <alignment horizontal="center" vertical="center"/>
    </xf>
    <xf numFmtId="170" fontId="6" fillId="0" borderId="14" xfId="0" applyNumberFormat="1" applyFont="1" applyBorder="1" applyAlignment="1">
      <alignment horizontal="center" vertical="center"/>
    </xf>
    <xf numFmtId="170" fontId="6" fillId="0" borderId="15" xfId="0" applyNumberFormat="1" applyFont="1" applyBorder="1" applyAlignment="1">
      <alignment horizontal="center" vertical="center"/>
    </xf>
    <xf numFmtId="170" fontId="6" fillId="0" borderId="16" xfId="0" applyNumberFormat="1" applyFont="1" applyBorder="1" applyAlignment="1">
      <alignment horizontal="center" vertical="center"/>
    </xf>
    <xf numFmtId="170" fontId="6" fillId="0" borderId="17" xfId="0" applyNumberFormat="1" applyFont="1" applyBorder="1" applyAlignment="1">
      <alignment horizontal="center" vertical="center"/>
    </xf>
    <xf numFmtId="170" fontId="6" fillId="0" borderId="14" xfId="0" applyNumberFormat="1" applyFont="1" applyBorder="1" applyAlignment="1">
      <alignment horizontal="center" vertical="center"/>
    </xf>
    <xf numFmtId="170" fontId="10" fillId="0" borderId="14" xfId="0" applyNumberFormat="1" applyFont="1" applyBorder="1" applyAlignment="1">
      <alignment horizontal="center" vertical="center"/>
    </xf>
    <xf numFmtId="170" fontId="10" fillId="0" borderId="14" xfId="0" applyNumberFormat="1" applyFont="1" applyBorder="1" applyAlignment="1">
      <alignment horizontal="center" vertical="center"/>
    </xf>
    <xf numFmtId="170" fontId="10" fillId="0" borderId="15" xfId="0" applyNumberFormat="1" applyFont="1" applyBorder="1" applyAlignment="1">
      <alignment horizontal="center" vertical="center"/>
    </xf>
    <xf numFmtId="170" fontId="10" fillId="0" borderId="16" xfId="0" applyNumberFormat="1" applyFont="1" applyBorder="1" applyAlignment="1">
      <alignment horizontal="center" vertical="center"/>
    </xf>
    <xf numFmtId="170" fontId="10" fillId="0" borderId="17" xfId="0" applyNumberFormat="1" applyFont="1" applyBorder="1" applyAlignment="1">
      <alignment horizontal="center" vertical="center"/>
    </xf>
    <xf numFmtId="170" fontId="12" fillId="0" borderId="14" xfId="0" applyNumberFormat="1" applyFont="1" applyBorder="1" applyAlignment="1">
      <alignment horizontal="center" vertical="center"/>
    </xf>
    <xf numFmtId="170" fontId="12" fillId="0" borderId="13" xfId="0" applyNumberFormat="1" applyFont="1" applyBorder="1" applyAlignment="1">
      <alignment horizontal="center" vertical="center"/>
    </xf>
    <xf numFmtId="170" fontId="12" fillId="0" borderId="14" xfId="0" applyNumberFormat="1" applyFont="1" applyBorder="1" applyAlignment="1">
      <alignment horizontal="center" vertical="center"/>
    </xf>
    <xf numFmtId="170" fontId="12" fillId="0" borderId="16" xfId="0" applyNumberFormat="1" applyFont="1" applyBorder="1" applyAlignment="1">
      <alignment horizontal="center" vertical="center"/>
    </xf>
    <xf numFmtId="170" fontId="12" fillId="0" borderId="17" xfId="0" applyNumberFormat="1" applyFont="1" applyBorder="1" applyAlignment="1">
      <alignment horizontal="center" vertical="center"/>
    </xf>
    <xf numFmtId="170" fontId="12" fillId="0" borderId="18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70" fontId="12" fillId="0" borderId="1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70" fontId="6" fillId="0" borderId="13" xfId="0" applyNumberFormat="1" applyFont="1" applyBorder="1" applyAlignment="1">
      <alignment horizontal="center" vertical="center"/>
    </xf>
    <xf numFmtId="170" fontId="6" fillId="0" borderId="23" xfId="0" applyNumberFormat="1" applyFont="1" applyBorder="1" applyAlignment="1">
      <alignment horizontal="center" vertical="center"/>
    </xf>
    <xf numFmtId="170" fontId="6" fillId="0" borderId="24" xfId="0" applyNumberFormat="1" applyFont="1" applyBorder="1" applyAlignment="1">
      <alignment horizontal="center" vertical="center"/>
    </xf>
    <xf numFmtId="170" fontId="12" fillId="0" borderId="25" xfId="0" applyNumberFormat="1" applyFont="1" applyBorder="1" applyAlignment="1">
      <alignment horizontal="center" vertical="center"/>
    </xf>
    <xf numFmtId="170" fontId="12" fillId="0" borderId="23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164" fontId="12" fillId="0" borderId="28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70" fontId="10" fillId="0" borderId="23" xfId="0" applyNumberFormat="1" applyFont="1" applyBorder="1" applyAlignment="1">
      <alignment horizontal="center" vertical="center"/>
    </xf>
    <xf numFmtId="170" fontId="10" fillId="0" borderId="24" xfId="0" applyNumberFormat="1" applyFont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Continuous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Continuous"/>
    </xf>
    <xf numFmtId="2" fontId="15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1" fillId="2" borderId="32" xfId="0" applyFont="1" applyFill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Continuous" vertical="center"/>
    </xf>
    <xf numFmtId="2" fontId="7" fillId="0" borderId="33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Continuous" vertical="center"/>
    </xf>
    <xf numFmtId="4" fontId="7" fillId="0" borderId="3" xfId="0" applyNumberFormat="1" applyFont="1" applyBorder="1" applyAlignment="1">
      <alignment horizontal="centerContinuous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164" fontId="12" fillId="0" borderId="40" xfId="0" applyNumberFormat="1" applyFont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164" fontId="12" fillId="0" borderId="41" xfId="0" applyNumberFormat="1" applyFont="1" applyBorder="1" applyAlignment="1">
      <alignment horizontal="center" vertical="center"/>
    </xf>
    <xf numFmtId="170" fontId="12" fillId="0" borderId="42" xfId="0" applyNumberFormat="1" applyFont="1" applyBorder="1" applyAlignment="1">
      <alignment horizontal="center" vertical="center"/>
    </xf>
    <xf numFmtId="20" fontId="7" fillId="3" borderId="43" xfId="0" applyNumberFormat="1" applyFont="1" applyFill="1" applyBorder="1" applyAlignment="1">
      <alignment horizontal="center" vertical="center"/>
    </xf>
    <xf numFmtId="170" fontId="12" fillId="3" borderId="16" xfId="0" applyNumberFormat="1" applyFont="1" applyFill="1" applyBorder="1" applyAlignment="1">
      <alignment horizontal="center" vertical="center"/>
    </xf>
    <xf numFmtId="164" fontId="12" fillId="3" borderId="16" xfId="0" applyNumberFormat="1" applyFont="1" applyFill="1" applyBorder="1" applyAlignment="1">
      <alignment horizontal="center" vertical="center"/>
    </xf>
    <xf numFmtId="164" fontId="12" fillId="3" borderId="44" xfId="0" applyNumberFormat="1" applyFont="1" applyFill="1" applyBorder="1" applyAlignment="1">
      <alignment horizontal="center" vertical="center"/>
    </xf>
    <xf numFmtId="20" fontId="7" fillId="0" borderId="3" xfId="0" applyNumberFormat="1" applyFont="1" applyFill="1" applyBorder="1" applyAlignment="1">
      <alignment horizontal="centerContinuous" vertical="center"/>
    </xf>
    <xf numFmtId="20" fontId="7" fillId="0" borderId="0" xfId="0" applyNumberFormat="1" applyFont="1" applyFill="1" applyBorder="1" applyAlignment="1">
      <alignment horizontal="centerContinuous" vertical="center"/>
    </xf>
    <xf numFmtId="0" fontId="7" fillId="0" borderId="3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Continuous"/>
    </xf>
    <xf numFmtId="4" fontId="8" fillId="0" borderId="3" xfId="0" applyNumberFormat="1" applyFont="1" applyBorder="1" applyAlignment="1">
      <alignment horizontal="centerContinuous" vertical="center"/>
    </xf>
    <xf numFmtId="0" fontId="8" fillId="0" borderId="20" xfId="0" applyFont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46" xfId="0" applyNumberFormat="1" applyFont="1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164" fontId="10" fillId="0" borderId="30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Continuous" vertical="center"/>
    </xf>
    <xf numFmtId="4" fontId="4" fillId="0" borderId="3" xfId="0" applyNumberFormat="1" applyFont="1" applyBorder="1" applyAlignment="1">
      <alignment horizontal="centerContinuous" vertical="center"/>
    </xf>
    <xf numFmtId="4" fontId="4" fillId="0" borderId="45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164" fontId="6" fillId="0" borderId="41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70" fontId="6" fillId="0" borderId="4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2" fontId="4" fillId="0" borderId="49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Continuous" vertical="center"/>
    </xf>
    <xf numFmtId="2" fontId="4" fillId="0" borderId="36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Continuous" vertical="center"/>
    </xf>
    <xf numFmtId="0" fontId="8" fillId="0" borderId="49" xfId="0" applyFont="1" applyBorder="1" applyAlignment="1">
      <alignment horizontal="centerContinuous" vertical="center"/>
    </xf>
    <xf numFmtId="2" fontId="8" fillId="0" borderId="49" xfId="0" applyNumberFormat="1" applyFont="1" applyBorder="1" applyAlignment="1">
      <alignment horizontal="centerContinuous" vertical="center"/>
    </xf>
    <xf numFmtId="0" fontId="7" fillId="0" borderId="51" xfId="0" applyFont="1" applyBorder="1" applyAlignment="1">
      <alignment horizontal="centerContinuous" vertical="center"/>
    </xf>
    <xf numFmtId="2" fontId="7" fillId="0" borderId="51" xfId="0" applyNumberFormat="1" applyFont="1" applyBorder="1" applyAlignment="1">
      <alignment horizontal="centerContinuous" vertical="center"/>
    </xf>
    <xf numFmtId="20" fontId="7" fillId="0" borderId="19" xfId="0" applyNumberFormat="1" applyFont="1" applyFill="1" applyBorder="1" applyAlignment="1">
      <alignment horizontal="centerContinuous" vertic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Crashes</a:t>
            </a:r>
          </a:p>
        </c:rich>
      </c:tx>
      <c:layout>
        <c:manualLayout>
          <c:xMode val="factor"/>
          <c:yMode val="factor"/>
          <c:x val="-0.02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935"/>
          <c:w val="0.898"/>
          <c:h val="0.6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Summary!$B$13</c:f>
              <c:strCache>
                <c:ptCount val="1"/>
                <c:pt idx="0">
                  <c:v>Total Crashes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Summary!$H$9:$L$9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Summary!$H$13:$L$13</c:f>
              <c:numCache>
                <c:ptCount val="5"/>
                <c:pt idx="0">
                  <c:v>398</c:v>
                </c:pt>
                <c:pt idx="1">
                  <c:v>425</c:v>
                </c:pt>
                <c:pt idx="2">
                  <c:v>405</c:v>
                </c:pt>
                <c:pt idx="3">
                  <c:v>366</c:v>
                </c:pt>
                <c:pt idx="4">
                  <c:v>449</c:v>
                </c:pt>
              </c:numCache>
            </c:numRef>
          </c:val>
        </c:ser>
        <c:axId val="39341006"/>
        <c:axId val="18524735"/>
      </c:barChart>
      <c:catAx>
        <c:axId val="3934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24735"/>
        <c:crosses val="autoZero"/>
        <c:auto val="1"/>
        <c:lblOffset val="100"/>
        <c:noMultiLvlLbl val="0"/>
      </c:catAx>
      <c:valAx>
        <c:axId val="18524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of Crashes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41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Persons Injured</a:t>
            </a:r>
          </a:p>
        </c:rich>
      </c:tx>
      <c:layout>
        <c:manualLayout>
          <c:xMode val="factor"/>
          <c:yMode val="factor"/>
          <c:x val="-0.02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9275"/>
          <c:w val="0.898"/>
          <c:h val="0.67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Summary!$B$16</c:f>
              <c:strCache>
                <c:ptCount val="1"/>
                <c:pt idx="0">
                  <c:v>Total Number Injured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Summary!$H$9:$L$9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Summary!$H$16:$L$16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504888"/>
        <c:axId val="24108537"/>
      </c:barChart>
      <c:catAx>
        <c:axId val="3250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08537"/>
        <c:crosses val="autoZero"/>
        <c:auto val="1"/>
        <c:lblOffset val="100"/>
        <c:noMultiLvlLbl val="0"/>
      </c:catAx>
      <c:valAx>
        <c:axId val="24108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 Persons Injured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04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Persons Killed</a:t>
            </a:r>
          </a:p>
        </c:rich>
      </c:tx>
      <c:layout>
        <c:manualLayout>
          <c:xMode val="factor"/>
          <c:yMode val="factor"/>
          <c:x val="-0.02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92"/>
          <c:w val="0.87225"/>
          <c:h val="0.6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Summary!$B$15</c:f>
              <c:strCache>
                <c:ptCount val="1"/>
                <c:pt idx="0">
                  <c:v>Total of All Fatalities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Summary!$H$9:$L$9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Summary!$H$15:$L$15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5650242"/>
        <c:axId val="6634451"/>
      </c:barChart>
      <c:catAx>
        <c:axId val="1565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4451"/>
        <c:crosses val="autoZero"/>
        <c:auto val="1"/>
        <c:lblOffset val="100"/>
        <c:noMultiLvlLbl val="0"/>
      </c:catAx>
      <c:valAx>
        <c:axId val="6634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Persons Killed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50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27</xdr:col>
      <xdr:colOff>533400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76200" y="3657600"/>
        <a:ext cx="65246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27</xdr:col>
      <xdr:colOff>542925</xdr:colOff>
      <xdr:row>50</xdr:row>
      <xdr:rowOff>28575</xdr:rowOff>
    </xdr:to>
    <xdr:graphicFrame>
      <xdr:nvGraphicFramePr>
        <xdr:cNvPr id="2" name="Chart 2"/>
        <xdr:cNvGraphicFramePr/>
      </xdr:nvGraphicFramePr>
      <xdr:xfrm>
        <a:off x="76200" y="6248400"/>
        <a:ext cx="65341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27</xdr:col>
      <xdr:colOff>552450</xdr:colOff>
      <xdr:row>66</xdr:row>
      <xdr:rowOff>38100</xdr:rowOff>
    </xdr:to>
    <xdr:graphicFrame>
      <xdr:nvGraphicFramePr>
        <xdr:cNvPr id="3" name="Chart 3"/>
        <xdr:cNvGraphicFramePr/>
      </xdr:nvGraphicFramePr>
      <xdr:xfrm>
        <a:off x="76200" y="8839200"/>
        <a:ext cx="654367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9"/>
  <sheetViews>
    <sheetView tabSelected="1" workbookViewId="0" topLeftCell="A1">
      <selection activeCell="B5" sqref="B5"/>
    </sheetView>
  </sheetViews>
  <sheetFormatPr defaultColWidth="9.140625" defaultRowHeight="12.75"/>
  <cols>
    <col min="1" max="1" width="1.1484375" style="0" customWidth="1"/>
    <col min="2" max="2" width="25.8515625" style="0" customWidth="1"/>
    <col min="3" max="7" width="0" style="0" hidden="1" customWidth="1"/>
    <col min="13" max="13" width="0" style="0" hidden="1" customWidth="1"/>
    <col min="16" max="27" width="0" style="0" hidden="1" customWidth="1"/>
  </cols>
  <sheetData>
    <row r="1" spans="2:24" ht="12.75">
      <c r="B1" s="1" t="s">
        <v>0</v>
      </c>
      <c r="M1" s="163">
        <v>38203</v>
      </c>
      <c r="N1" s="10"/>
      <c r="R1" s="96"/>
      <c r="S1" s="96"/>
      <c r="T1" s="96"/>
      <c r="U1" s="96"/>
      <c r="V1" s="96"/>
      <c r="W1" s="96"/>
      <c r="X1" s="96"/>
    </row>
    <row r="2" spans="2:14" ht="12.75">
      <c r="B2" s="1" t="s">
        <v>1</v>
      </c>
      <c r="N2" s="10"/>
    </row>
    <row r="3" spans="2:14" ht="12.75">
      <c r="B3" s="1" t="s">
        <v>2</v>
      </c>
      <c r="N3" s="10"/>
    </row>
    <row r="4" spans="2:28" ht="15.75">
      <c r="B4" s="97" t="s">
        <v>114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</row>
    <row r="5" spans="2:28" ht="18.75">
      <c r="B5" s="100" t="s">
        <v>181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2:28" ht="15">
      <c r="B6" s="22" t="s">
        <v>115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2:25" ht="15.75" thickBot="1">
      <c r="B7" s="2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2:28" ht="16.5" thickBot="1" thickTop="1">
      <c r="B8" s="101"/>
      <c r="C8" s="102" t="s">
        <v>103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125</v>
      </c>
      <c r="N8" s="104" t="s">
        <v>116</v>
      </c>
      <c r="O8" s="105" t="s">
        <v>103</v>
      </c>
      <c r="P8" s="34" t="s">
        <v>117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106"/>
      <c r="AB8" s="36" t="s">
        <v>118</v>
      </c>
    </row>
    <row r="9" spans="2:28" ht="15.75" thickBot="1">
      <c r="B9" s="37" t="s">
        <v>103</v>
      </c>
      <c r="C9" s="107">
        <v>1994</v>
      </c>
      <c r="D9" s="108">
        <v>1995</v>
      </c>
      <c r="E9" s="109">
        <v>1996</v>
      </c>
      <c r="F9" s="126">
        <v>1997</v>
      </c>
      <c r="G9" s="126">
        <v>1998</v>
      </c>
      <c r="H9" s="126">
        <v>1999</v>
      </c>
      <c r="I9" s="126">
        <v>2000</v>
      </c>
      <c r="J9" s="126">
        <v>2001</v>
      </c>
      <c r="K9" s="110">
        <v>2002</v>
      </c>
      <c r="L9" s="110">
        <v>2003</v>
      </c>
      <c r="M9" s="108" t="s">
        <v>3</v>
      </c>
      <c r="N9" s="111" t="s">
        <v>4</v>
      </c>
      <c r="O9" s="112" t="s">
        <v>5</v>
      </c>
      <c r="P9" s="38">
        <v>1994</v>
      </c>
      <c r="Q9" s="39">
        <v>1995</v>
      </c>
      <c r="R9" s="70">
        <v>1996</v>
      </c>
      <c r="S9" s="70">
        <v>1997</v>
      </c>
      <c r="T9" s="70">
        <v>1998</v>
      </c>
      <c r="U9" s="70">
        <v>1999</v>
      </c>
      <c r="V9" s="70">
        <v>2000</v>
      </c>
      <c r="W9" s="70">
        <v>2001</v>
      </c>
      <c r="X9" s="39">
        <v>2002</v>
      </c>
      <c r="Y9" s="39">
        <v>2003</v>
      </c>
      <c r="Z9" s="39" t="s">
        <v>3</v>
      </c>
      <c r="AA9" s="113" t="s">
        <v>4</v>
      </c>
      <c r="AB9" s="114" t="s">
        <v>5</v>
      </c>
    </row>
    <row r="10" spans="2:28" ht="15">
      <c r="B10" s="44" t="s">
        <v>121</v>
      </c>
      <c r="C10" s="62">
        <v>12</v>
      </c>
      <c r="D10" s="62">
        <v>19</v>
      </c>
      <c r="E10" s="62">
        <v>16</v>
      </c>
      <c r="F10" s="75">
        <v>9</v>
      </c>
      <c r="G10" s="75">
        <v>10</v>
      </c>
      <c r="H10" s="75">
        <v>19</v>
      </c>
      <c r="I10" s="75">
        <v>17</v>
      </c>
      <c r="J10" s="75">
        <v>10</v>
      </c>
      <c r="K10" s="75">
        <v>15</v>
      </c>
      <c r="L10" s="75">
        <v>12</v>
      </c>
      <c r="M10" s="63">
        <f>SUM(H10:L10)</f>
        <v>73</v>
      </c>
      <c r="N10" s="63">
        <f>M10/5</f>
        <v>14.6</v>
      </c>
      <c r="O10" s="115">
        <f>M10/M$13*100</f>
        <v>3.5731767009300053</v>
      </c>
      <c r="P10" s="62">
        <v>605</v>
      </c>
      <c r="Q10" s="62">
        <v>614</v>
      </c>
      <c r="R10" s="62">
        <v>563</v>
      </c>
      <c r="S10" s="75">
        <v>570</v>
      </c>
      <c r="T10" s="75">
        <v>551</v>
      </c>
      <c r="U10" s="75">
        <v>555</v>
      </c>
      <c r="V10" s="75">
        <v>574</v>
      </c>
      <c r="W10" s="75">
        <v>602</v>
      </c>
      <c r="X10" s="63">
        <v>606</v>
      </c>
      <c r="Y10" s="63">
        <v>596</v>
      </c>
      <c r="Z10" s="63">
        <f>SUM(U10:Y10)</f>
        <v>2933</v>
      </c>
      <c r="AA10" s="67">
        <f>Z10/5</f>
        <v>586.6</v>
      </c>
      <c r="AB10" s="116">
        <f>Z10/Z$13*100</f>
        <v>0.5731930153704844</v>
      </c>
    </row>
    <row r="11" spans="2:28" ht="15">
      <c r="B11" s="44" t="s">
        <v>120</v>
      </c>
      <c r="C11" s="62">
        <v>358</v>
      </c>
      <c r="D11" s="62">
        <v>319</v>
      </c>
      <c r="E11" s="62">
        <v>395</v>
      </c>
      <c r="F11" s="62">
        <v>346</v>
      </c>
      <c r="G11" s="62">
        <v>352</v>
      </c>
      <c r="H11" s="62">
        <v>357</v>
      </c>
      <c r="I11" s="62">
        <v>386</v>
      </c>
      <c r="J11" s="62">
        <v>368</v>
      </c>
      <c r="K11" s="62">
        <v>344</v>
      </c>
      <c r="L11" s="62">
        <v>419</v>
      </c>
      <c r="M11" s="64">
        <f aca="true" t="shared" si="0" ref="M11:M16">SUM(H11:L11)</f>
        <v>1874</v>
      </c>
      <c r="N11" s="64">
        <f aca="true" t="shared" si="1" ref="N11:N16">M11/5</f>
        <v>374.8</v>
      </c>
      <c r="O11" s="117">
        <f>M11/M$13*100</f>
        <v>91.72785119921684</v>
      </c>
      <c r="P11" s="62">
        <v>43044</v>
      </c>
      <c r="Q11" s="62">
        <v>42022</v>
      </c>
      <c r="R11" s="62">
        <v>42589</v>
      </c>
      <c r="S11" s="62">
        <v>40062</v>
      </c>
      <c r="T11" s="62">
        <v>38274</v>
      </c>
      <c r="U11" s="62">
        <v>38021</v>
      </c>
      <c r="V11" s="62">
        <v>37743</v>
      </c>
      <c r="W11" s="62">
        <v>38523</v>
      </c>
      <c r="X11" s="64">
        <v>38875</v>
      </c>
      <c r="Y11" s="64">
        <v>38710</v>
      </c>
      <c r="Z11" s="64">
        <f aca="true" t="shared" si="2" ref="Z11:Z16">SUM(U11:Y11)</f>
        <v>191872</v>
      </c>
      <c r="AA11" s="64">
        <f>Z11/5</f>
        <v>38374.4</v>
      </c>
      <c r="AB11" s="43">
        <f>Z11/Z$13*100</f>
        <v>37.49733728099747</v>
      </c>
    </row>
    <row r="12" spans="2:28" ht="15">
      <c r="B12" s="44" t="s">
        <v>119</v>
      </c>
      <c r="C12" s="62">
        <v>17</v>
      </c>
      <c r="D12" s="62">
        <v>31</v>
      </c>
      <c r="E12" s="62">
        <v>25</v>
      </c>
      <c r="F12" s="62">
        <v>17</v>
      </c>
      <c r="G12" s="62">
        <v>11</v>
      </c>
      <c r="H12" s="62">
        <v>22</v>
      </c>
      <c r="I12" s="62">
        <v>22</v>
      </c>
      <c r="J12" s="62">
        <v>27</v>
      </c>
      <c r="K12" s="62">
        <v>7</v>
      </c>
      <c r="L12" s="62">
        <v>18</v>
      </c>
      <c r="M12" s="64">
        <f t="shared" si="0"/>
        <v>96</v>
      </c>
      <c r="N12" s="64">
        <f t="shared" si="1"/>
        <v>19.2</v>
      </c>
      <c r="O12" s="117">
        <f>M12/M$13*100</f>
        <v>4.698972099853157</v>
      </c>
      <c r="P12" s="62">
        <v>53203</v>
      </c>
      <c r="Q12" s="62">
        <v>54018</v>
      </c>
      <c r="R12" s="62">
        <v>56196</v>
      </c>
      <c r="S12" s="62">
        <v>55488</v>
      </c>
      <c r="T12" s="62">
        <v>55214</v>
      </c>
      <c r="U12" s="62">
        <v>58433</v>
      </c>
      <c r="V12" s="62">
        <v>60985</v>
      </c>
      <c r="W12" s="62">
        <v>62286</v>
      </c>
      <c r="X12" s="64">
        <v>65362</v>
      </c>
      <c r="Y12" s="64">
        <v>69824</v>
      </c>
      <c r="Z12" s="64">
        <f t="shared" si="2"/>
        <v>316890</v>
      </c>
      <c r="AA12" s="64">
        <f>Z12/5</f>
        <v>63378</v>
      </c>
      <c r="AB12" s="43">
        <f>Z12/Z$13*100</f>
        <v>61.929469703632044</v>
      </c>
    </row>
    <row r="13" spans="2:28" ht="15">
      <c r="B13" s="44" t="s">
        <v>122</v>
      </c>
      <c r="C13" s="62">
        <f aca="true" t="shared" si="3" ref="C13:L13">SUM(C10:C12)</f>
        <v>387</v>
      </c>
      <c r="D13" s="62">
        <f t="shared" si="3"/>
        <v>369</v>
      </c>
      <c r="E13" s="62">
        <f t="shared" si="3"/>
        <v>436</v>
      </c>
      <c r="F13" s="62">
        <f t="shared" si="3"/>
        <v>372</v>
      </c>
      <c r="G13" s="62">
        <f t="shared" si="3"/>
        <v>373</v>
      </c>
      <c r="H13" s="62">
        <f t="shared" si="3"/>
        <v>398</v>
      </c>
      <c r="I13" s="62">
        <f t="shared" si="3"/>
        <v>425</v>
      </c>
      <c r="J13" s="62">
        <f t="shared" si="3"/>
        <v>405</v>
      </c>
      <c r="K13" s="62">
        <f t="shared" si="3"/>
        <v>366</v>
      </c>
      <c r="L13" s="62">
        <f t="shared" si="3"/>
        <v>449</v>
      </c>
      <c r="M13" s="64">
        <f t="shared" si="0"/>
        <v>2043</v>
      </c>
      <c r="N13" s="64">
        <f t="shared" si="1"/>
        <v>408.6</v>
      </c>
      <c r="O13" s="117">
        <f>M13/M$13*100</f>
        <v>100</v>
      </c>
      <c r="P13" s="62">
        <v>96852</v>
      </c>
      <c r="Q13" s="62">
        <v>96654</v>
      </c>
      <c r="R13" s="62">
        <v>99348</v>
      </c>
      <c r="S13" s="62">
        <v>96120</v>
      </c>
      <c r="T13" s="62">
        <v>94039</v>
      </c>
      <c r="U13" s="62">
        <v>97009</v>
      </c>
      <c r="V13" s="62">
        <v>99302</v>
      </c>
      <c r="W13" s="62">
        <v>101411</v>
      </c>
      <c r="X13" s="62">
        <v>104843</v>
      </c>
      <c r="Y13" s="62">
        <v>109130</v>
      </c>
      <c r="Z13" s="64">
        <f t="shared" si="2"/>
        <v>511695</v>
      </c>
      <c r="AA13" s="64">
        <f>Z13/5</f>
        <v>102339</v>
      </c>
      <c r="AB13" s="43">
        <f>Z13/Z$13*100</f>
        <v>100</v>
      </c>
    </row>
    <row r="14" spans="2:28" ht="15">
      <c r="B14" s="44" t="s">
        <v>103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4">
        <f t="shared" si="0"/>
        <v>0</v>
      </c>
      <c r="N14" s="64"/>
      <c r="O14" s="117"/>
      <c r="P14" s="62"/>
      <c r="Q14" s="62"/>
      <c r="R14" s="62"/>
      <c r="S14" s="62"/>
      <c r="T14" s="62"/>
      <c r="U14" s="62"/>
      <c r="V14" s="62"/>
      <c r="W14" s="62"/>
      <c r="X14" s="64"/>
      <c r="Y14" s="64"/>
      <c r="Z14" s="64">
        <f t="shared" si="2"/>
        <v>0</v>
      </c>
      <c r="AA14" s="67"/>
      <c r="AB14" s="43"/>
    </row>
    <row r="15" spans="2:28" ht="15">
      <c r="B15" s="44" t="s">
        <v>113</v>
      </c>
      <c r="C15" s="62">
        <v>12</v>
      </c>
      <c r="D15" s="62">
        <v>19</v>
      </c>
      <c r="E15" s="62">
        <v>16</v>
      </c>
      <c r="F15" s="62">
        <v>9</v>
      </c>
      <c r="G15" s="62">
        <v>10</v>
      </c>
      <c r="H15" s="62">
        <v>19</v>
      </c>
      <c r="I15" s="62">
        <v>17</v>
      </c>
      <c r="J15" s="62">
        <v>11</v>
      </c>
      <c r="K15" s="62">
        <v>15</v>
      </c>
      <c r="L15" s="62">
        <v>12</v>
      </c>
      <c r="M15" s="64">
        <f t="shared" si="0"/>
        <v>74</v>
      </c>
      <c r="N15" s="64">
        <f t="shared" si="1"/>
        <v>14.8</v>
      </c>
      <c r="O15" s="118"/>
      <c r="P15" s="62">
        <v>657</v>
      </c>
      <c r="Q15" s="62">
        <v>684</v>
      </c>
      <c r="R15" s="62">
        <v>614</v>
      </c>
      <c r="S15" s="62">
        <v>610</v>
      </c>
      <c r="T15" s="62">
        <v>606</v>
      </c>
      <c r="U15" s="62">
        <v>598</v>
      </c>
      <c r="V15" s="62">
        <v>617</v>
      </c>
      <c r="W15" s="62">
        <v>661</v>
      </c>
      <c r="X15" s="64">
        <v>661</v>
      </c>
      <c r="Y15" s="64">
        <v>651</v>
      </c>
      <c r="Z15" s="64">
        <f t="shared" si="2"/>
        <v>3188</v>
      </c>
      <c r="AA15" s="64">
        <f>Z15/5</f>
        <v>637.6</v>
      </c>
      <c r="AB15" s="94"/>
    </row>
    <row r="16" spans="2:28" ht="15.75" thickBot="1">
      <c r="B16" s="44" t="s">
        <v>123</v>
      </c>
      <c r="C16" s="62">
        <v>400</v>
      </c>
      <c r="D16" s="62">
        <v>375</v>
      </c>
      <c r="E16" s="62">
        <v>434</v>
      </c>
      <c r="F16" s="75">
        <v>375</v>
      </c>
      <c r="G16" s="75">
        <v>381</v>
      </c>
      <c r="H16" s="75">
        <v>430</v>
      </c>
      <c r="I16" s="75">
        <v>424</v>
      </c>
      <c r="J16" s="75">
        <v>418</v>
      </c>
      <c r="K16" s="75">
        <v>388</v>
      </c>
      <c r="L16" s="75">
        <v>441</v>
      </c>
      <c r="M16" s="82">
        <f t="shared" si="0"/>
        <v>2101</v>
      </c>
      <c r="N16" s="64">
        <f t="shared" si="1"/>
        <v>420.2</v>
      </c>
      <c r="O16" s="118" t="s">
        <v>103</v>
      </c>
      <c r="P16" s="62">
        <v>71307</v>
      </c>
      <c r="Q16" s="62">
        <v>69280</v>
      </c>
      <c r="R16" s="62">
        <v>69052</v>
      </c>
      <c r="S16" s="75">
        <v>65587</v>
      </c>
      <c r="T16" s="75">
        <v>60751</v>
      </c>
      <c r="U16" s="75">
        <v>59979</v>
      </c>
      <c r="V16" s="75">
        <v>58885</v>
      </c>
      <c r="W16" s="75">
        <v>60051</v>
      </c>
      <c r="X16" s="63">
        <v>59517</v>
      </c>
      <c r="Y16" s="63">
        <v>58118</v>
      </c>
      <c r="Z16" s="119">
        <f t="shared" si="2"/>
        <v>296550</v>
      </c>
      <c r="AA16" s="82">
        <f>Z16/5</f>
        <v>59310</v>
      </c>
      <c r="AB16" s="94" t="s">
        <v>103</v>
      </c>
    </row>
    <row r="17" spans="2:28" ht="15.75" thickBot="1">
      <c r="B17" s="120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2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3"/>
    </row>
    <row r="18" spans="2:28" ht="15.75" thickTop="1">
      <c r="B18" s="124" t="s">
        <v>124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2:28" ht="15">
      <c r="B19" s="125" t="s">
        <v>103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</sheetData>
  <printOptions/>
  <pageMargins left="0.75" right="0" top="0" bottom="0" header="0.5" footer="0.5"/>
  <pageSetup horizontalDpi="600" verticalDpi="600" orientation="portrait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B77"/>
  <sheetViews>
    <sheetView workbookViewId="0" topLeftCell="A52">
      <selection activeCell="P57" sqref="P57:Y76"/>
    </sheetView>
  </sheetViews>
  <sheetFormatPr defaultColWidth="9.140625" defaultRowHeight="12.75"/>
  <cols>
    <col min="1" max="1" width="1.421875" style="0" customWidth="1"/>
    <col min="2" max="2" width="23.57421875" style="0" customWidth="1"/>
    <col min="3" max="7" width="0" style="0" hidden="1" customWidth="1"/>
    <col min="13" max="13" width="0" style="0" hidden="1" customWidth="1"/>
    <col min="16" max="27" width="0" style="0" hidden="1" customWidth="1"/>
  </cols>
  <sheetData>
    <row r="1" spans="2:14" ht="12.75">
      <c r="B1" s="1" t="s">
        <v>0</v>
      </c>
      <c r="N1" s="76" t="s">
        <v>103</v>
      </c>
    </row>
    <row r="2" spans="2:14" ht="12.75">
      <c r="B2" s="1" t="s">
        <v>1</v>
      </c>
      <c r="N2" s="10"/>
    </row>
    <row r="3" spans="2:14" ht="12.75">
      <c r="B3" s="1" t="s">
        <v>2</v>
      </c>
      <c r="N3" s="10"/>
    </row>
    <row r="4" spans="2:15" ht="18.75">
      <c r="B4" s="97" t="s">
        <v>135</v>
      </c>
      <c r="C4" s="20"/>
      <c r="D4" s="20"/>
      <c r="E4" s="20"/>
      <c r="F4" s="20"/>
      <c r="G4" s="20"/>
      <c r="H4" s="20"/>
      <c r="I4" s="20"/>
      <c r="J4" s="20"/>
      <c r="K4" s="5"/>
      <c r="L4" s="5"/>
      <c r="M4" s="5"/>
      <c r="N4" s="11"/>
      <c r="O4" s="5"/>
    </row>
    <row r="5" spans="2:15" ht="18.75" customHeight="1">
      <c r="B5" s="5" t="str">
        <f>Summary!B5</f>
        <v>Montgomery County - Pedestrian On Foot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0"/>
    </row>
    <row r="6" spans="2:16" ht="15.75" thickBot="1">
      <c r="B6" s="22" t="s">
        <v>161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1"/>
      <c r="O6" s="160"/>
      <c r="P6" s="18"/>
    </row>
    <row r="7" spans="2:28" ht="16.5" thickBot="1" thickTop="1">
      <c r="B7" s="33"/>
      <c r="C7" s="34" t="s">
        <v>103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148"/>
      <c r="P7" s="34" t="s">
        <v>117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106"/>
      <c r="AB7" s="36" t="s">
        <v>118</v>
      </c>
    </row>
    <row r="8" spans="2:28" ht="15.75" thickBot="1">
      <c r="B8" s="37" t="s">
        <v>161</v>
      </c>
      <c r="C8" s="38">
        <v>1994</v>
      </c>
      <c r="D8" s="84">
        <v>1995</v>
      </c>
      <c r="E8" s="84">
        <v>1996</v>
      </c>
      <c r="F8" s="84">
        <v>1997</v>
      </c>
      <c r="G8" s="84">
        <v>1998</v>
      </c>
      <c r="H8" s="84">
        <v>1999</v>
      </c>
      <c r="I8" s="39">
        <v>2000</v>
      </c>
      <c r="J8" s="70">
        <v>2001</v>
      </c>
      <c r="K8" s="84">
        <v>2002</v>
      </c>
      <c r="L8" s="84">
        <v>2003</v>
      </c>
      <c r="M8" s="39" t="s">
        <v>3</v>
      </c>
      <c r="N8" s="40" t="s">
        <v>4</v>
      </c>
      <c r="O8" s="149" t="s">
        <v>5</v>
      </c>
      <c r="P8" s="38">
        <v>1994</v>
      </c>
      <c r="Q8" s="84">
        <v>1995</v>
      </c>
      <c r="R8" s="84">
        <v>1996</v>
      </c>
      <c r="S8" s="84">
        <v>1997</v>
      </c>
      <c r="T8" s="84">
        <v>1998</v>
      </c>
      <c r="U8" s="84">
        <v>1999</v>
      </c>
      <c r="V8" s="39">
        <v>2000</v>
      </c>
      <c r="W8" s="70">
        <v>2001</v>
      </c>
      <c r="X8" s="39">
        <v>2002</v>
      </c>
      <c r="Y8" s="39">
        <v>2003</v>
      </c>
      <c r="Z8" s="39" t="s">
        <v>3</v>
      </c>
      <c r="AA8" s="113" t="s">
        <v>4</v>
      </c>
      <c r="AB8" s="41" t="s">
        <v>5</v>
      </c>
    </row>
    <row r="9" spans="2:28" ht="15">
      <c r="B9" s="44" t="s">
        <v>147</v>
      </c>
      <c r="C9" s="62">
        <v>1</v>
      </c>
      <c r="D9" s="62">
        <v>3</v>
      </c>
      <c r="E9" s="62">
        <v>8</v>
      </c>
      <c r="F9" s="62">
        <v>4</v>
      </c>
      <c r="G9" s="62">
        <v>4</v>
      </c>
      <c r="H9" s="62">
        <v>4</v>
      </c>
      <c r="I9" s="62">
        <v>6</v>
      </c>
      <c r="J9" s="62">
        <v>3</v>
      </c>
      <c r="K9" s="75">
        <v>3</v>
      </c>
      <c r="L9" s="75">
        <v>3</v>
      </c>
      <c r="M9" s="63">
        <f>SUM(H9:L9)</f>
        <v>19</v>
      </c>
      <c r="N9" s="67">
        <f aca="true" t="shared" si="0" ref="N9:N29">M9/5</f>
        <v>3.8</v>
      </c>
      <c r="O9" s="115">
        <f>M9/M$29*100</f>
        <v>6.291390728476822</v>
      </c>
      <c r="P9" s="62">
        <v>7671</v>
      </c>
      <c r="Q9" s="62">
        <v>7727</v>
      </c>
      <c r="R9" s="62">
        <v>7094</v>
      </c>
      <c r="S9" s="62">
        <v>6849</v>
      </c>
      <c r="T9" s="62">
        <v>6423</v>
      </c>
      <c r="U9" s="62">
        <v>6533</v>
      </c>
      <c r="V9" s="62">
        <v>6323</v>
      </c>
      <c r="W9" s="62">
        <v>6075</v>
      </c>
      <c r="X9" s="63">
        <v>5932</v>
      </c>
      <c r="Y9" s="63">
        <v>5452</v>
      </c>
      <c r="Z9" s="63">
        <f>SUM(U9:Y9)</f>
        <v>30315</v>
      </c>
      <c r="AA9" s="67">
        <f aca="true" t="shared" si="1" ref="AA9:AA29">Z9/5</f>
        <v>6063</v>
      </c>
      <c r="AB9" s="116">
        <f>Z9/Z$29*100</f>
        <v>8.724293336556558</v>
      </c>
    </row>
    <row r="10" spans="2:28" ht="15">
      <c r="B10" s="49" t="s">
        <v>164</v>
      </c>
      <c r="C10" s="62">
        <v>3</v>
      </c>
      <c r="D10" s="62">
        <v>6</v>
      </c>
      <c r="E10" s="62">
        <v>5</v>
      </c>
      <c r="F10" s="62">
        <v>3</v>
      </c>
      <c r="G10" s="62">
        <v>3</v>
      </c>
      <c r="H10" s="62">
        <v>5</v>
      </c>
      <c r="I10" s="62">
        <v>7</v>
      </c>
      <c r="J10" s="62">
        <v>6</v>
      </c>
      <c r="K10" s="62">
        <v>0</v>
      </c>
      <c r="L10" s="62">
        <v>7</v>
      </c>
      <c r="M10" s="64">
        <f aca="true" t="shared" si="2" ref="M10:M29">SUM(H10:L10)</f>
        <v>25</v>
      </c>
      <c r="N10" s="64">
        <f t="shared" si="0"/>
        <v>5</v>
      </c>
      <c r="O10" s="117">
        <f aca="true" t="shared" si="3" ref="O10:O29">M10/M$29*100</f>
        <v>8.27814569536424</v>
      </c>
      <c r="P10" s="62">
        <v>7069</v>
      </c>
      <c r="Q10" s="62">
        <v>8014</v>
      </c>
      <c r="R10" s="62">
        <v>8297</v>
      </c>
      <c r="S10" s="62">
        <v>7807</v>
      </c>
      <c r="T10" s="62">
        <v>7715</v>
      </c>
      <c r="U10" s="62">
        <v>7604</v>
      </c>
      <c r="V10" s="62">
        <v>7519</v>
      </c>
      <c r="W10" s="62">
        <v>6972</v>
      </c>
      <c r="X10" s="64">
        <v>6954</v>
      </c>
      <c r="Y10" s="64">
        <v>6519</v>
      </c>
      <c r="Z10" s="64">
        <f aca="true" t="shared" si="4" ref="Z10:Z29">SUM(U10:Y10)</f>
        <v>35568</v>
      </c>
      <c r="AA10" s="64">
        <f t="shared" si="1"/>
        <v>7113.6</v>
      </c>
      <c r="AB10" s="43">
        <f aca="true" t="shared" si="5" ref="AB10:AB29">Z10/Z$29*100</f>
        <v>10.236043720753544</v>
      </c>
    </row>
    <row r="11" spans="2:28" ht="15">
      <c r="B11" s="47" t="s">
        <v>165</v>
      </c>
      <c r="C11" s="62">
        <v>1</v>
      </c>
      <c r="D11" s="62">
        <v>1</v>
      </c>
      <c r="E11" s="62">
        <v>1</v>
      </c>
      <c r="F11" s="62">
        <v>2</v>
      </c>
      <c r="G11" s="62">
        <v>2</v>
      </c>
      <c r="H11" s="62">
        <v>0</v>
      </c>
      <c r="I11" s="62">
        <v>1</v>
      </c>
      <c r="J11" s="62">
        <v>3</v>
      </c>
      <c r="K11" s="75">
        <v>2</v>
      </c>
      <c r="L11" s="75">
        <v>1</v>
      </c>
      <c r="M11" s="64">
        <f t="shared" si="2"/>
        <v>7</v>
      </c>
      <c r="N11" s="64">
        <f t="shared" si="0"/>
        <v>1.4</v>
      </c>
      <c r="O11" s="117">
        <f>M11/M$29*100</f>
        <v>2.3178807947019866</v>
      </c>
      <c r="P11" s="62">
        <v>2763</v>
      </c>
      <c r="Q11" s="62">
        <v>3049</v>
      </c>
      <c r="R11" s="62">
        <v>3215</v>
      </c>
      <c r="S11" s="62">
        <v>2958</v>
      </c>
      <c r="T11" s="62">
        <v>2939</v>
      </c>
      <c r="U11" s="62">
        <v>3032</v>
      </c>
      <c r="V11" s="62">
        <v>3237</v>
      </c>
      <c r="W11" s="62">
        <v>3120</v>
      </c>
      <c r="X11" s="63">
        <v>3221</v>
      </c>
      <c r="Y11" s="63">
        <v>2831</v>
      </c>
      <c r="Z11" s="64">
        <f t="shared" si="4"/>
        <v>15441</v>
      </c>
      <c r="AA11" s="64">
        <f t="shared" si="1"/>
        <v>3088.2</v>
      </c>
      <c r="AB11" s="43">
        <f>Z11/Z$29*100</f>
        <v>4.443734567368294</v>
      </c>
    </row>
    <row r="12" spans="2:28" ht="15">
      <c r="B12" s="47" t="s">
        <v>166</v>
      </c>
      <c r="C12" s="62">
        <v>0</v>
      </c>
      <c r="D12" s="62">
        <v>1</v>
      </c>
      <c r="E12" s="62">
        <v>0</v>
      </c>
      <c r="F12" s="62">
        <v>2</v>
      </c>
      <c r="G12" s="62">
        <v>2</v>
      </c>
      <c r="H12" s="62">
        <v>0</v>
      </c>
      <c r="I12" s="62">
        <v>4</v>
      </c>
      <c r="J12" s="62">
        <v>1</v>
      </c>
      <c r="K12" s="62">
        <v>5</v>
      </c>
      <c r="L12" s="62">
        <v>0</v>
      </c>
      <c r="M12" s="64">
        <f t="shared" si="2"/>
        <v>10</v>
      </c>
      <c r="N12" s="64">
        <f t="shared" si="0"/>
        <v>2</v>
      </c>
      <c r="O12" s="117">
        <f>M12/M$29*100</f>
        <v>3.3112582781456954</v>
      </c>
      <c r="P12" s="62">
        <v>3056</v>
      </c>
      <c r="Q12" s="62">
        <v>3208</v>
      </c>
      <c r="R12" s="62">
        <v>3269</v>
      </c>
      <c r="S12" s="62">
        <v>3102</v>
      </c>
      <c r="T12" s="62">
        <v>3249</v>
      </c>
      <c r="U12" s="62">
        <v>3330</v>
      </c>
      <c r="V12" s="62">
        <v>3420</v>
      </c>
      <c r="W12" s="62">
        <v>3275</v>
      </c>
      <c r="X12" s="64">
        <v>3678</v>
      </c>
      <c r="Y12" s="64">
        <v>3282</v>
      </c>
      <c r="Z12" s="64">
        <f t="shared" si="4"/>
        <v>16985</v>
      </c>
      <c r="AA12" s="64">
        <f t="shared" si="1"/>
        <v>3397</v>
      </c>
      <c r="AB12" s="43">
        <f>Z12/Z$29*100</f>
        <v>4.8880792453047395</v>
      </c>
    </row>
    <row r="13" spans="2:28" ht="15">
      <c r="B13" s="47" t="s">
        <v>167</v>
      </c>
      <c r="C13" s="62">
        <v>1</v>
      </c>
      <c r="D13" s="62">
        <v>3</v>
      </c>
      <c r="E13" s="62">
        <v>0</v>
      </c>
      <c r="F13" s="62">
        <v>4</v>
      </c>
      <c r="G13" s="62">
        <v>6</v>
      </c>
      <c r="H13" s="62">
        <v>3</v>
      </c>
      <c r="I13" s="62">
        <v>2</v>
      </c>
      <c r="J13" s="62">
        <v>5</v>
      </c>
      <c r="K13" s="62">
        <v>9</v>
      </c>
      <c r="L13" s="62">
        <v>1</v>
      </c>
      <c r="M13" s="64">
        <f t="shared" si="2"/>
        <v>20</v>
      </c>
      <c r="N13" s="64">
        <f t="shared" si="0"/>
        <v>4</v>
      </c>
      <c r="O13" s="117">
        <f>M13/M$29*100</f>
        <v>6.622516556291391</v>
      </c>
      <c r="P13" s="62">
        <v>4285</v>
      </c>
      <c r="Q13" s="62">
        <v>4877</v>
      </c>
      <c r="R13" s="62">
        <v>4975</v>
      </c>
      <c r="S13" s="62">
        <v>4807</v>
      </c>
      <c r="T13" s="62">
        <v>4510</v>
      </c>
      <c r="U13" s="62">
        <v>4500</v>
      </c>
      <c r="V13" s="62">
        <v>4588</v>
      </c>
      <c r="W13" s="62">
        <v>4299</v>
      </c>
      <c r="X13" s="64">
        <v>4283</v>
      </c>
      <c r="Y13" s="64">
        <v>4108</v>
      </c>
      <c r="Z13" s="64">
        <f t="shared" si="4"/>
        <v>21778</v>
      </c>
      <c r="AA13" s="64">
        <f t="shared" si="1"/>
        <v>4355.6</v>
      </c>
      <c r="AB13" s="43">
        <f>Z13/Z$29*100</f>
        <v>6.267447147733093</v>
      </c>
    </row>
    <row r="14" spans="2:28" ht="15">
      <c r="B14" s="47" t="s">
        <v>168</v>
      </c>
      <c r="C14" s="62">
        <v>2</v>
      </c>
      <c r="D14" s="62">
        <v>4</v>
      </c>
      <c r="E14" s="62">
        <v>6</v>
      </c>
      <c r="F14" s="62">
        <v>1</v>
      </c>
      <c r="G14" s="62">
        <v>3</v>
      </c>
      <c r="H14" s="62">
        <v>5</v>
      </c>
      <c r="I14" s="62">
        <v>2</v>
      </c>
      <c r="J14" s="62">
        <v>3</v>
      </c>
      <c r="K14" s="62">
        <v>7</v>
      </c>
      <c r="L14" s="62">
        <v>1</v>
      </c>
      <c r="M14" s="64">
        <f t="shared" si="2"/>
        <v>18</v>
      </c>
      <c r="N14" s="64">
        <f t="shared" si="0"/>
        <v>3.6</v>
      </c>
      <c r="O14" s="117">
        <f>M14/M$29*100</f>
        <v>5.960264900662252</v>
      </c>
      <c r="P14" s="62">
        <v>5600</v>
      </c>
      <c r="Q14" s="62">
        <v>5791</v>
      </c>
      <c r="R14" s="62">
        <v>5969</v>
      </c>
      <c r="S14" s="62">
        <v>6290</v>
      </c>
      <c r="T14" s="62">
        <v>5895</v>
      </c>
      <c r="U14" s="62">
        <v>5650</v>
      </c>
      <c r="V14" s="62">
        <v>5719</v>
      </c>
      <c r="W14" s="62">
        <v>5577</v>
      </c>
      <c r="X14" s="64">
        <v>5772</v>
      </c>
      <c r="Y14" s="64">
        <v>5270</v>
      </c>
      <c r="Z14" s="64">
        <f t="shared" si="4"/>
        <v>27988</v>
      </c>
      <c r="AA14" s="64">
        <f t="shared" si="1"/>
        <v>5597.6</v>
      </c>
      <c r="AB14" s="43">
        <f>Z14/Z$29*100</f>
        <v>8.054610651609599</v>
      </c>
    </row>
    <row r="15" spans="2:28" ht="15">
      <c r="B15" s="47" t="s">
        <v>169</v>
      </c>
      <c r="C15" s="62">
        <v>4</v>
      </c>
      <c r="D15" s="62">
        <v>3</v>
      </c>
      <c r="E15" s="62">
        <v>1</v>
      </c>
      <c r="F15" s="62">
        <v>1</v>
      </c>
      <c r="G15" s="62">
        <v>2</v>
      </c>
      <c r="H15" s="62">
        <v>7</v>
      </c>
      <c r="I15" s="62">
        <v>3</v>
      </c>
      <c r="J15" s="62">
        <v>4</v>
      </c>
      <c r="K15" s="62">
        <v>1</v>
      </c>
      <c r="L15" s="62">
        <v>6</v>
      </c>
      <c r="M15" s="64">
        <f t="shared" si="2"/>
        <v>21</v>
      </c>
      <c r="N15" s="64">
        <f t="shared" si="0"/>
        <v>4.2</v>
      </c>
      <c r="O15" s="117">
        <f t="shared" si="3"/>
        <v>6.95364238410596</v>
      </c>
      <c r="P15" s="62">
        <v>4083</v>
      </c>
      <c r="Q15" s="62">
        <v>4216</v>
      </c>
      <c r="R15" s="62">
        <v>4317</v>
      </c>
      <c r="S15" s="62">
        <v>4380</v>
      </c>
      <c r="T15" s="62">
        <v>4231</v>
      </c>
      <c r="U15" s="62">
        <v>4393</v>
      </c>
      <c r="V15" s="62">
        <v>4312</v>
      </c>
      <c r="W15" s="62">
        <v>4546</v>
      </c>
      <c r="X15" s="64">
        <v>4307</v>
      </c>
      <c r="Y15" s="64">
        <v>4196</v>
      </c>
      <c r="Z15" s="64">
        <f t="shared" si="4"/>
        <v>21754</v>
      </c>
      <c r="AA15" s="64">
        <f t="shared" si="1"/>
        <v>4350.8</v>
      </c>
      <c r="AB15" s="43">
        <f t="shared" si="5"/>
        <v>6.260540235640817</v>
      </c>
    </row>
    <row r="16" spans="2:28" ht="15">
      <c r="B16" s="47" t="s">
        <v>170</v>
      </c>
      <c r="C16" s="62">
        <v>3</v>
      </c>
      <c r="D16" s="62">
        <v>6</v>
      </c>
      <c r="E16" s="62">
        <v>5</v>
      </c>
      <c r="F16" s="62">
        <v>9</v>
      </c>
      <c r="G16" s="62">
        <v>1</v>
      </c>
      <c r="H16" s="62">
        <v>11</v>
      </c>
      <c r="I16" s="62">
        <v>5</v>
      </c>
      <c r="J16" s="62">
        <v>3</v>
      </c>
      <c r="K16" s="75">
        <v>7</v>
      </c>
      <c r="L16" s="75">
        <v>7</v>
      </c>
      <c r="M16" s="64">
        <f>SUM(H16:L16)</f>
        <v>33</v>
      </c>
      <c r="N16" s="64">
        <f t="shared" si="0"/>
        <v>6.6</v>
      </c>
      <c r="O16" s="117">
        <f>M16/M$29*100</f>
        <v>10.927152317880795</v>
      </c>
      <c r="P16" s="62">
        <v>7223</v>
      </c>
      <c r="Q16" s="62">
        <v>7110</v>
      </c>
      <c r="R16" s="62">
        <v>6936</v>
      </c>
      <c r="S16" s="62">
        <v>6580</v>
      </c>
      <c r="T16" s="62">
        <v>6442</v>
      </c>
      <c r="U16" s="62">
        <v>6519</v>
      </c>
      <c r="V16" s="62">
        <v>6997</v>
      </c>
      <c r="W16" s="62">
        <v>7119</v>
      </c>
      <c r="X16" s="67">
        <v>7480</v>
      </c>
      <c r="Y16" s="67">
        <v>6920</v>
      </c>
      <c r="Z16" s="64">
        <f>SUM(U16:Y16)</f>
        <v>35035</v>
      </c>
      <c r="AA16" s="64">
        <f t="shared" si="1"/>
        <v>7007</v>
      </c>
      <c r="AB16" s="43">
        <f>Z16/Z$29*100</f>
        <v>10.08265271470424</v>
      </c>
    </row>
    <row r="17" spans="2:28" ht="15">
      <c r="B17" s="47" t="s">
        <v>73</v>
      </c>
      <c r="C17" s="62">
        <v>2</v>
      </c>
      <c r="D17" s="62">
        <v>1</v>
      </c>
      <c r="E17" s="62">
        <v>7</v>
      </c>
      <c r="F17" s="62">
        <v>7</v>
      </c>
      <c r="G17" s="62">
        <v>4</v>
      </c>
      <c r="H17" s="62">
        <v>7</v>
      </c>
      <c r="I17" s="62">
        <v>1</v>
      </c>
      <c r="J17" s="62">
        <v>2</v>
      </c>
      <c r="K17" s="62">
        <v>10</v>
      </c>
      <c r="L17" s="62">
        <v>4</v>
      </c>
      <c r="M17" s="64">
        <f t="shared" si="2"/>
        <v>24</v>
      </c>
      <c r="N17" s="64">
        <f t="shared" si="0"/>
        <v>4.8</v>
      </c>
      <c r="O17" s="117">
        <f t="shared" si="3"/>
        <v>7.9470198675496695</v>
      </c>
      <c r="P17" s="62">
        <v>5185</v>
      </c>
      <c r="Q17" s="62">
        <v>5129</v>
      </c>
      <c r="R17" s="62">
        <v>5219</v>
      </c>
      <c r="S17" s="62">
        <v>4685</v>
      </c>
      <c r="T17" s="62">
        <v>4406</v>
      </c>
      <c r="U17" s="62">
        <v>4227</v>
      </c>
      <c r="V17" s="62">
        <v>4212</v>
      </c>
      <c r="W17" s="62">
        <v>4156</v>
      </c>
      <c r="X17" s="67">
        <v>4001</v>
      </c>
      <c r="Y17" s="67">
        <v>3879</v>
      </c>
      <c r="Z17" s="64">
        <f t="shared" si="4"/>
        <v>20475</v>
      </c>
      <c r="AA17" s="64">
        <f t="shared" si="1"/>
        <v>4095</v>
      </c>
      <c r="AB17" s="43">
        <f t="shared" si="5"/>
        <v>5.892459378723258</v>
      </c>
    </row>
    <row r="18" spans="2:28" ht="15">
      <c r="B18" s="48" t="s">
        <v>74</v>
      </c>
      <c r="C18" s="62">
        <v>2</v>
      </c>
      <c r="D18" s="62">
        <v>3</v>
      </c>
      <c r="E18" s="62">
        <v>2</v>
      </c>
      <c r="F18" s="62">
        <v>2</v>
      </c>
      <c r="G18" s="62">
        <v>2</v>
      </c>
      <c r="H18" s="62">
        <v>2</v>
      </c>
      <c r="I18" s="62">
        <v>1</v>
      </c>
      <c r="J18" s="62">
        <v>3</v>
      </c>
      <c r="K18" s="75">
        <v>5</v>
      </c>
      <c r="L18" s="75">
        <v>1</v>
      </c>
      <c r="M18" s="64">
        <f t="shared" si="2"/>
        <v>12</v>
      </c>
      <c r="N18" s="64">
        <f t="shared" si="0"/>
        <v>2.4</v>
      </c>
      <c r="O18" s="117">
        <f t="shared" si="3"/>
        <v>3.9735099337748347</v>
      </c>
      <c r="P18" s="62">
        <v>4591</v>
      </c>
      <c r="Q18" s="62">
        <v>4410</v>
      </c>
      <c r="R18" s="62">
        <v>4488</v>
      </c>
      <c r="S18" s="62">
        <v>4142</v>
      </c>
      <c r="T18" s="62">
        <v>3915</v>
      </c>
      <c r="U18" s="62">
        <v>3716</v>
      </c>
      <c r="V18" s="62">
        <v>3714</v>
      </c>
      <c r="W18" s="62">
        <v>3583</v>
      </c>
      <c r="X18" s="63">
        <v>3453</v>
      </c>
      <c r="Y18" s="63">
        <v>3213</v>
      </c>
      <c r="Z18" s="64">
        <f t="shared" si="4"/>
        <v>17679</v>
      </c>
      <c r="AA18" s="64">
        <f t="shared" si="1"/>
        <v>3535.8</v>
      </c>
      <c r="AB18" s="43">
        <f t="shared" si="5"/>
        <v>5.087804119973064</v>
      </c>
    </row>
    <row r="19" spans="2:28" ht="15">
      <c r="B19" s="47" t="s">
        <v>75</v>
      </c>
      <c r="C19" s="62">
        <v>1</v>
      </c>
      <c r="D19" s="62">
        <v>4</v>
      </c>
      <c r="E19" s="62">
        <v>2</v>
      </c>
      <c r="F19" s="62">
        <v>1</v>
      </c>
      <c r="G19" s="62">
        <v>1</v>
      </c>
      <c r="H19" s="62">
        <v>3</v>
      </c>
      <c r="I19" s="62">
        <v>2</v>
      </c>
      <c r="J19" s="62">
        <v>1</v>
      </c>
      <c r="K19" s="62">
        <v>2</v>
      </c>
      <c r="L19" s="62">
        <v>4</v>
      </c>
      <c r="M19" s="64">
        <f t="shared" si="2"/>
        <v>12</v>
      </c>
      <c r="N19" s="64">
        <f t="shared" si="0"/>
        <v>2.4</v>
      </c>
      <c r="O19" s="117">
        <f t="shared" si="3"/>
        <v>3.9735099337748347</v>
      </c>
      <c r="P19" s="62">
        <v>3390</v>
      </c>
      <c r="Q19" s="62">
        <v>3381</v>
      </c>
      <c r="R19" s="62">
        <v>3624</v>
      </c>
      <c r="S19" s="62">
        <v>3493</v>
      </c>
      <c r="T19" s="62">
        <v>3317</v>
      </c>
      <c r="U19" s="62">
        <v>3302</v>
      </c>
      <c r="V19" s="62">
        <v>3354</v>
      </c>
      <c r="W19" s="62">
        <v>3224</v>
      </c>
      <c r="X19" s="64">
        <v>2986</v>
      </c>
      <c r="Y19" s="64">
        <v>2863</v>
      </c>
      <c r="Z19" s="64">
        <f t="shared" si="4"/>
        <v>15729</v>
      </c>
      <c r="AA19" s="64">
        <f t="shared" si="1"/>
        <v>3145.8</v>
      </c>
      <c r="AB19" s="43">
        <f t="shared" si="5"/>
        <v>4.52661751247561</v>
      </c>
    </row>
    <row r="20" spans="2:28" ht="15">
      <c r="B20" s="42" t="s">
        <v>76</v>
      </c>
      <c r="C20" s="62">
        <v>1</v>
      </c>
      <c r="D20" s="62">
        <v>1</v>
      </c>
      <c r="E20" s="62">
        <v>3</v>
      </c>
      <c r="F20" s="62">
        <v>2</v>
      </c>
      <c r="G20" s="62">
        <v>2</v>
      </c>
      <c r="H20" s="62">
        <v>3</v>
      </c>
      <c r="I20" s="62">
        <v>2</v>
      </c>
      <c r="J20" s="62">
        <v>2</v>
      </c>
      <c r="K20" s="75">
        <v>7</v>
      </c>
      <c r="L20" s="75">
        <v>1</v>
      </c>
      <c r="M20" s="64">
        <f t="shared" si="2"/>
        <v>15</v>
      </c>
      <c r="N20" s="64">
        <f t="shared" si="0"/>
        <v>3</v>
      </c>
      <c r="O20" s="117">
        <f t="shared" si="3"/>
        <v>4.966887417218543</v>
      </c>
      <c r="P20" s="62">
        <v>2783</v>
      </c>
      <c r="Q20" s="62">
        <v>2711</v>
      </c>
      <c r="R20" s="62">
        <v>2786</v>
      </c>
      <c r="S20" s="62">
        <v>2548</v>
      </c>
      <c r="T20" s="62">
        <v>2682</v>
      </c>
      <c r="U20" s="62">
        <v>2822</v>
      </c>
      <c r="V20" s="62">
        <v>2852</v>
      </c>
      <c r="W20" s="62">
        <v>2880</v>
      </c>
      <c r="X20" s="63">
        <v>2874</v>
      </c>
      <c r="Y20" s="63">
        <v>2580</v>
      </c>
      <c r="Z20" s="64">
        <f t="shared" si="4"/>
        <v>14008</v>
      </c>
      <c r="AA20" s="64">
        <f t="shared" si="1"/>
        <v>2801.6</v>
      </c>
      <c r="AB20" s="43">
        <f t="shared" si="5"/>
        <v>4.031334357858627</v>
      </c>
    </row>
    <row r="21" spans="2:28" ht="15">
      <c r="B21" s="44" t="s">
        <v>77</v>
      </c>
      <c r="C21" s="62">
        <v>0</v>
      </c>
      <c r="D21" s="62">
        <v>0</v>
      </c>
      <c r="E21" s="62">
        <v>3</v>
      </c>
      <c r="F21" s="62">
        <v>2</v>
      </c>
      <c r="G21" s="62">
        <v>0</v>
      </c>
      <c r="H21" s="62">
        <v>3</v>
      </c>
      <c r="I21" s="62">
        <v>3</v>
      </c>
      <c r="J21" s="62">
        <v>2</v>
      </c>
      <c r="K21" s="62">
        <v>2</v>
      </c>
      <c r="L21" s="62">
        <v>1</v>
      </c>
      <c r="M21" s="64">
        <f t="shared" si="2"/>
        <v>11</v>
      </c>
      <c r="N21" s="64">
        <f t="shared" si="0"/>
        <v>2.2</v>
      </c>
      <c r="O21" s="117">
        <f t="shared" si="3"/>
        <v>3.642384105960265</v>
      </c>
      <c r="P21" s="62">
        <v>1936</v>
      </c>
      <c r="Q21" s="62">
        <v>2064</v>
      </c>
      <c r="R21" s="62">
        <v>2161</v>
      </c>
      <c r="S21" s="62">
        <v>2183</v>
      </c>
      <c r="T21" s="62">
        <v>2176</v>
      </c>
      <c r="U21" s="62">
        <v>2099</v>
      </c>
      <c r="V21" s="62">
        <v>2168</v>
      </c>
      <c r="W21" s="62">
        <v>2163</v>
      </c>
      <c r="X21" s="64">
        <v>2229</v>
      </c>
      <c r="Y21" s="64">
        <v>2090</v>
      </c>
      <c r="Z21" s="64">
        <f t="shared" si="4"/>
        <v>10749</v>
      </c>
      <c r="AA21" s="64">
        <f t="shared" si="1"/>
        <v>2149.8</v>
      </c>
      <c r="AB21" s="43">
        <f t="shared" si="5"/>
        <v>3.0934332533282682</v>
      </c>
    </row>
    <row r="22" spans="2:28" ht="15">
      <c r="B22" s="44" t="s">
        <v>78</v>
      </c>
      <c r="C22" s="62">
        <v>2</v>
      </c>
      <c r="D22" s="62">
        <v>1</v>
      </c>
      <c r="E22" s="62">
        <v>2</v>
      </c>
      <c r="F22" s="62">
        <v>2</v>
      </c>
      <c r="G22" s="62">
        <v>1</v>
      </c>
      <c r="H22" s="62">
        <v>3</v>
      </c>
      <c r="I22" s="62">
        <v>5</v>
      </c>
      <c r="J22" s="62">
        <v>3</v>
      </c>
      <c r="K22" s="75">
        <v>1</v>
      </c>
      <c r="L22" s="75">
        <v>1</v>
      </c>
      <c r="M22" s="64">
        <f t="shared" si="2"/>
        <v>13</v>
      </c>
      <c r="N22" s="64">
        <f t="shared" si="0"/>
        <v>2.6</v>
      </c>
      <c r="O22" s="117">
        <f t="shared" si="3"/>
        <v>4.304635761589404</v>
      </c>
      <c r="P22" s="62">
        <v>1611</v>
      </c>
      <c r="Q22" s="62">
        <v>1606</v>
      </c>
      <c r="R22" s="62">
        <v>1617</v>
      </c>
      <c r="S22" s="62">
        <v>1714</v>
      </c>
      <c r="T22" s="62">
        <v>1616</v>
      </c>
      <c r="U22" s="62">
        <v>1748</v>
      </c>
      <c r="V22" s="62">
        <v>1808</v>
      </c>
      <c r="W22" s="62">
        <v>1849</v>
      </c>
      <c r="X22" s="63">
        <v>1852</v>
      </c>
      <c r="Y22" s="63">
        <v>1782</v>
      </c>
      <c r="Z22" s="64">
        <f t="shared" si="4"/>
        <v>9039</v>
      </c>
      <c r="AA22" s="64">
        <f t="shared" si="1"/>
        <v>1807.8</v>
      </c>
      <c r="AB22" s="43">
        <f t="shared" si="5"/>
        <v>2.6013157667535785</v>
      </c>
    </row>
    <row r="23" spans="2:28" ht="15">
      <c r="B23" s="44" t="s">
        <v>79</v>
      </c>
      <c r="C23" s="62">
        <v>0</v>
      </c>
      <c r="D23" s="62">
        <v>0</v>
      </c>
      <c r="E23" s="62">
        <v>3</v>
      </c>
      <c r="F23" s="62">
        <v>0</v>
      </c>
      <c r="G23" s="62">
        <v>1</v>
      </c>
      <c r="H23" s="62">
        <v>2</v>
      </c>
      <c r="I23" s="62">
        <v>1</v>
      </c>
      <c r="J23" s="62">
        <v>0</v>
      </c>
      <c r="K23" s="62">
        <v>0</v>
      </c>
      <c r="L23" s="62">
        <v>1</v>
      </c>
      <c r="M23" s="64">
        <f t="shared" si="2"/>
        <v>4</v>
      </c>
      <c r="N23" s="64">
        <f t="shared" si="0"/>
        <v>0.8</v>
      </c>
      <c r="O23" s="117">
        <f t="shared" si="3"/>
        <v>1.3245033112582782</v>
      </c>
      <c r="P23" s="62">
        <v>1070</v>
      </c>
      <c r="Q23" s="62">
        <v>1120</v>
      </c>
      <c r="R23" s="62">
        <v>1131</v>
      </c>
      <c r="S23" s="62">
        <v>1136</v>
      </c>
      <c r="T23" s="62">
        <v>1202</v>
      </c>
      <c r="U23" s="62">
        <v>1194</v>
      </c>
      <c r="V23" s="62">
        <v>1209</v>
      </c>
      <c r="W23" s="62">
        <v>1208</v>
      </c>
      <c r="X23" s="64">
        <v>1303</v>
      </c>
      <c r="Y23" s="64">
        <v>1284</v>
      </c>
      <c r="Z23" s="64">
        <f t="shared" si="4"/>
        <v>6198</v>
      </c>
      <c r="AA23" s="64">
        <f t="shared" si="1"/>
        <v>1239.6</v>
      </c>
      <c r="AB23" s="43">
        <f t="shared" si="5"/>
        <v>1.7837100478303662</v>
      </c>
    </row>
    <row r="24" spans="2:28" ht="15">
      <c r="B24" s="44" t="s">
        <v>80</v>
      </c>
      <c r="C24" s="62">
        <v>0</v>
      </c>
      <c r="D24" s="62">
        <v>0</v>
      </c>
      <c r="E24" s="62">
        <v>0</v>
      </c>
      <c r="F24" s="62">
        <v>1</v>
      </c>
      <c r="G24" s="62">
        <v>1</v>
      </c>
      <c r="H24" s="62">
        <v>0</v>
      </c>
      <c r="I24" s="62">
        <v>0</v>
      </c>
      <c r="J24" s="62">
        <v>0</v>
      </c>
      <c r="K24" s="62">
        <v>2</v>
      </c>
      <c r="L24" s="62">
        <v>3</v>
      </c>
      <c r="M24" s="64">
        <f t="shared" si="2"/>
        <v>5</v>
      </c>
      <c r="N24" s="64">
        <f t="shared" si="0"/>
        <v>1</v>
      </c>
      <c r="O24" s="117">
        <f t="shared" si="3"/>
        <v>1.6556291390728477</v>
      </c>
      <c r="P24" s="62">
        <v>1048</v>
      </c>
      <c r="Q24" s="62">
        <v>1016</v>
      </c>
      <c r="R24" s="62">
        <v>1050</v>
      </c>
      <c r="S24" s="62">
        <v>934</v>
      </c>
      <c r="T24" s="62">
        <v>929</v>
      </c>
      <c r="U24" s="62">
        <v>920</v>
      </c>
      <c r="V24" s="62">
        <v>1000</v>
      </c>
      <c r="W24" s="62">
        <v>993</v>
      </c>
      <c r="X24" s="64">
        <v>988</v>
      </c>
      <c r="Y24" s="64">
        <v>962</v>
      </c>
      <c r="Z24" s="64">
        <f t="shared" si="4"/>
        <v>4863</v>
      </c>
      <c r="AA24" s="64">
        <f t="shared" si="1"/>
        <v>972.6</v>
      </c>
      <c r="AB24" s="43">
        <f t="shared" si="5"/>
        <v>1.3995130626974945</v>
      </c>
    </row>
    <row r="25" spans="2:28" ht="15">
      <c r="B25" s="44" t="s">
        <v>81</v>
      </c>
      <c r="C25" s="62">
        <v>0</v>
      </c>
      <c r="D25" s="62">
        <v>0</v>
      </c>
      <c r="E25" s="62">
        <v>0</v>
      </c>
      <c r="F25" s="62">
        <v>1</v>
      </c>
      <c r="G25" s="62">
        <v>0</v>
      </c>
      <c r="H25" s="62">
        <v>2</v>
      </c>
      <c r="I25" s="62">
        <v>2</v>
      </c>
      <c r="J25" s="62">
        <v>1</v>
      </c>
      <c r="K25" s="75">
        <v>2</v>
      </c>
      <c r="L25" s="75">
        <v>2</v>
      </c>
      <c r="M25" s="64">
        <f t="shared" si="2"/>
        <v>9</v>
      </c>
      <c r="N25" s="64">
        <f t="shared" si="0"/>
        <v>1.8</v>
      </c>
      <c r="O25" s="117">
        <f t="shared" si="3"/>
        <v>2.980132450331126</v>
      </c>
      <c r="P25" s="62">
        <v>868</v>
      </c>
      <c r="Q25" s="62">
        <v>947</v>
      </c>
      <c r="R25" s="62">
        <v>897</v>
      </c>
      <c r="S25" s="62">
        <v>885</v>
      </c>
      <c r="T25" s="62">
        <v>812</v>
      </c>
      <c r="U25" s="62">
        <v>848</v>
      </c>
      <c r="V25" s="62">
        <v>780</v>
      </c>
      <c r="W25" s="62">
        <v>766</v>
      </c>
      <c r="X25" s="63">
        <v>804</v>
      </c>
      <c r="Y25" s="63">
        <v>688</v>
      </c>
      <c r="Z25" s="64">
        <f t="shared" si="4"/>
        <v>3886</v>
      </c>
      <c r="AA25" s="64">
        <f t="shared" si="1"/>
        <v>777.2</v>
      </c>
      <c r="AB25" s="43">
        <f t="shared" si="5"/>
        <v>1.1183441829410783</v>
      </c>
    </row>
    <row r="26" spans="2:28" ht="15">
      <c r="B26" s="44" t="s">
        <v>82</v>
      </c>
      <c r="C26" s="62">
        <v>4</v>
      </c>
      <c r="D26" s="62">
        <v>3</v>
      </c>
      <c r="E26" s="62">
        <v>0</v>
      </c>
      <c r="F26" s="62">
        <v>1</v>
      </c>
      <c r="G26" s="62">
        <v>0</v>
      </c>
      <c r="H26" s="62">
        <v>4</v>
      </c>
      <c r="I26" s="62">
        <v>3</v>
      </c>
      <c r="J26" s="62">
        <v>0</v>
      </c>
      <c r="K26" s="62">
        <v>0</v>
      </c>
      <c r="L26" s="62">
        <v>2</v>
      </c>
      <c r="M26" s="64">
        <f t="shared" si="2"/>
        <v>9</v>
      </c>
      <c r="N26" s="64">
        <f t="shared" si="0"/>
        <v>1.8</v>
      </c>
      <c r="O26" s="117">
        <f t="shared" si="3"/>
        <v>2.980132450331126</v>
      </c>
      <c r="P26" s="62">
        <v>1382</v>
      </c>
      <c r="Q26" s="62">
        <v>1393</v>
      </c>
      <c r="R26" s="62">
        <v>1388</v>
      </c>
      <c r="S26" s="62">
        <v>1527</v>
      </c>
      <c r="T26" s="62">
        <v>1410</v>
      </c>
      <c r="U26" s="62">
        <v>1419</v>
      </c>
      <c r="V26" s="62">
        <v>1310</v>
      </c>
      <c r="W26" s="62">
        <v>1389</v>
      </c>
      <c r="X26" s="64">
        <v>1266</v>
      </c>
      <c r="Y26" s="64">
        <v>1186</v>
      </c>
      <c r="Z26" s="64">
        <f t="shared" si="4"/>
        <v>6570</v>
      </c>
      <c r="AA26" s="64">
        <f t="shared" si="1"/>
        <v>1314</v>
      </c>
      <c r="AB26" s="43">
        <f t="shared" si="5"/>
        <v>1.8907671852606496</v>
      </c>
    </row>
    <row r="27" spans="2:28" ht="15">
      <c r="B27" s="42" t="s">
        <v>83</v>
      </c>
      <c r="C27" s="62">
        <v>1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1</v>
      </c>
      <c r="J27" s="62">
        <v>1</v>
      </c>
      <c r="K27" s="75">
        <v>0</v>
      </c>
      <c r="L27" s="75">
        <v>0</v>
      </c>
      <c r="M27" s="64">
        <f t="shared" si="2"/>
        <v>2</v>
      </c>
      <c r="N27" s="64">
        <f t="shared" si="0"/>
        <v>0.4</v>
      </c>
      <c r="O27" s="117">
        <f t="shared" si="3"/>
        <v>0.6622516556291391</v>
      </c>
      <c r="P27" s="62">
        <v>712</v>
      </c>
      <c r="Q27" s="62">
        <v>730</v>
      </c>
      <c r="R27" s="62">
        <v>835</v>
      </c>
      <c r="S27" s="62">
        <v>718</v>
      </c>
      <c r="T27" s="62">
        <v>644</v>
      </c>
      <c r="U27" s="62">
        <v>641</v>
      </c>
      <c r="V27" s="62">
        <v>687</v>
      </c>
      <c r="W27" s="62">
        <v>692</v>
      </c>
      <c r="X27" s="63">
        <v>743</v>
      </c>
      <c r="Y27" s="63">
        <v>1018</v>
      </c>
      <c r="Z27" s="64">
        <f t="shared" si="4"/>
        <v>3781</v>
      </c>
      <c r="AA27" s="64">
        <f t="shared" si="1"/>
        <v>756.2</v>
      </c>
      <c r="AB27" s="43">
        <f t="shared" si="5"/>
        <v>1.0881264425373693</v>
      </c>
    </row>
    <row r="28" spans="2:28" ht="15.75" thickBot="1">
      <c r="B28" s="44" t="s">
        <v>7</v>
      </c>
      <c r="C28" s="62">
        <v>1</v>
      </c>
      <c r="D28" s="62">
        <v>10</v>
      </c>
      <c r="E28" s="62">
        <v>5</v>
      </c>
      <c r="F28" s="62">
        <v>2</v>
      </c>
      <c r="G28" s="62">
        <v>6</v>
      </c>
      <c r="H28" s="62">
        <v>4</v>
      </c>
      <c r="I28" s="62">
        <v>4</v>
      </c>
      <c r="J28" s="62">
        <v>9</v>
      </c>
      <c r="K28" s="62">
        <v>8</v>
      </c>
      <c r="L28" s="62">
        <v>8</v>
      </c>
      <c r="M28" s="82">
        <f t="shared" si="2"/>
        <v>33</v>
      </c>
      <c r="N28" s="82">
        <f t="shared" si="0"/>
        <v>6.6</v>
      </c>
      <c r="O28" s="118">
        <f t="shared" si="3"/>
        <v>10.927152317880795</v>
      </c>
      <c r="P28" s="62">
        <v>4177</v>
      </c>
      <c r="Q28" s="62">
        <v>4434</v>
      </c>
      <c r="R28" s="62">
        <v>5049</v>
      </c>
      <c r="S28" s="62">
        <v>5227</v>
      </c>
      <c r="T28" s="62">
        <v>5042</v>
      </c>
      <c r="U28" s="62">
        <v>5374</v>
      </c>
      <c r="V28" s="62">
        <v>4936</v>
      </c>
      <c r="W28" s="62">
        <v>7063</v>
      </c>
      <c r="X28" s="64">
        <v>6749</v>
      </c>
      <c r="Y28" s="64">
        <v>5515</v>
      </c>
      <c r="Z28" s="82">
        <f t="shared" si="4"/>
        <v>29637</v>
      </c>
      <c r="AA28" s="82">
        <f t="shared" si="1"/>
        <v>5927.4</v>
      </c>
      <c r="AB28" s="94">
        <f t="shared" si="5"/>
        <v>8.529173069949753</v>
      </c>
    </row>
    <row r="29" spans="2:28" ht="15.75" thickBot="1">
      <c r="B29" s="45" t="s">
        <v>162</v>
      </c>
      <c r="C29" s="65">
        <f aca="true" t="shared" si="6" ref="C29:L29">SUM(C9:C28)</f>
        <v>29</v>
      </c>
      <c r="D29" s="66">
        <f t="shared" si="6"/>
        <v>50</v>
      </c>
      <c r="E29" s="66">
        <f t="shared" si="6"/>
        <v>53</v>
      </c>
      <c r="F29" s="66">
        <f t="shared" si="6"/>
        <v>47</v>
      </c>
      <c r="G29" s="66">
        <f t="shared" si="6"/>
        <v>41</v>
      </c>
      <c r="H29" s="66">
        <f t="shared" si="6"/>
        <v>68</v>
      </c>
      <c r="I29" s="66">
        <f t="shared" si="6"/>
        <v>55</v>
      </c>
      <c r="J29" s="66">
        <f t="shared" si="6"/>
        <v>52</v>
      </c>
      <c r="K29" s="66">
        <f t="shared" si="6"/>
        <v>73</v>
      </c>
      <c r="L29" s="66">
        <f t="shared" si="6"/>
        <v>54</v>
      </c>
      <c r="M29" s="66">
        <f t="shared" si="2"/>
        <v>302</v>
      </c>
      <c r="N29" s="66">
        <f t="shared" si="0"/>
        <v>60.4</v>
      </c>
      <c r="O29" s="150">
        <f t="shared" si="3"/>
        <v>100</v>
      </c>
      <c r="P29" s="65">
        <f aca="true" t="shared" si="7" ref="P29:Y29">SUM(P9:P28)</f>
        <v>70503</v>
      </c>
      <c r="Q29" s="66">
        <f t="shared" si="7"/>
        <v>72933</v>
      </c>
      <c r="R29" s="66">
        <f t="shared" si="7"/>
        <v>74317</v>
      </c>
      <c r="S29" s="66">
        <f t="shared" si="7"/>
        <v>71965</v>
      </c>
      <c r="T29" s="66">
        <f t="shared" si="7"/>
        <v>69555</v>
      </c>
      <c r="U29" s="66">
        <f t="shared" si="7"/>
        <v>69871</v>
      </c>
      <c r="V29" s="66">
        <f t="shared" si="7"/>
        <v>70145</v>
      </c>
      <c r="W29" s="66">
        <f t="shared" si="7"/>
        <v>70949</v>
      </c>
      <c r="X29" s="66">
        <f t="shared" si="7"/>
        <v>70875</v>
      </c>
      <c r="Y29" s="66">
        <f t="shared" si="7"/>
        <v>65638</v>
      </c>
      <c r="Z29" s="66">
        <f t="shared" si="4"/>
        <v>347478</v>
      </c>
      <c r="AA29" s="66">
        <f t="shared" si="1"/>
        <v>69495.6</v>
      </c>
      <c r="AB29" s="46">
        <f t="shared" si="5"/>
        <v>100</v>
      </c>
    </row>
    <row r="30" ht="14.25" thickBot="1" thickTop="1"/>
    <row r="31" spans="2:28" ht="16.5" thickBot="1" thickTop="1">
      <c r="B31" s="33"/>
      <c r="C31" s="34" t="s">
        <v>103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148"/>
      <c r="P31" s="34" t="s">
        <v>117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106"/>
      <c r="AB31" s="36" t="s">
        <v>118</v>
      </c>
    </row>
    <row r="32" spans="2:28" ht="15.75" thickBot="1">
      <c r="B32" s="37" t="s">
        <v>161</v>
      </c>
      <c r="C32" s="83">
        <f>C8</f>
        <v>1994</v>
      </c>
      <c r="D32" s="39">
        <f aca="true" t="shared" si="8" ref="D32:L32">D8</f>
        <v>1995</v>
      </c>
      <c r="E32" s="39">
        <f t="shared" si="8"/>
        <v>1996</v>
      </c>
      <c r="F32" s="39">
        <f t="shared" si="8"/>
        <v>1997</v>
      </c>
      <c r="G32" s="39">
        <f t="shared" si="8"/>
        <v>1998</v>
      </c>
      <c r="H32" s="39">
        <f t="shared" si="8"/>
        <v>1999</v>
      </c>
      <c r="I32" s="39">
        <f t="shared" si="8"/>
        <v>2000</v>
      </c>
      <c r="J32" s="39">
        <f t="shared" si="8"/>
        <v>2001</v>
      </c>
      <c r="K32" s="39">
        <f t="shared" si="8"/>
        <v>2002</v>
      </c>
      <c r="L32" s="84">
        <f t="shared" si="8"/>
        <v>2003</v>
      </c>
      <c r="M32" s="39" t="s">
        <v>3</v>
      </c>
      <c r="N32" s="40" t="s">
        <v>4</v>
      </c>
      <c r="O32" s="149" t="s">
        <v>5</v>
      </c>
      <c r="P32" s="83">
        <f>P8</f>
        <v>1994</v>
      </c>
      <c r="Q32" s="39">
        <f aca="true" t="shared" si="9" ref="Q32:Y32">Q8</f>
        <v>1995</v>
      </c>
      <c r="R32" s="39">
        <f t="shared" si="9"/>
        <v>1996</v>
      </c>
      <c r="S32" s="39">
        <f t="shared" si="9"/>
        <v>1997</v>
      </c>
      <c r="T32" s="39">
        <f t="shared" si="9"/>
        <v>1998</v>
      </c>
      <c r="U32" s="39">
        <f t="shared" si="9"/>
        <v>1999</v>
      </c>
      <c r="V32" s="39">
        <f t="shared" si="9"/>
        <v>2000</v>
      </c>
      <c r="W32" s="39">
        <f t="shared" si="9"/>
        <v>2001</v>
      </c>
      <c r="X32" s="39">
        <f t="shared" si="9"/>
        <v>2002</v>
      </c>
      <c r="Y32" s="84">
        <f t="shared" si="9"/>
        <v>2003</v>
      </c>
      <c r="Z32" s="39" t="s">
        <v>3</v>
      </c>
      <c r="AA32" s="113" t="s">
        <v>4</v>
      </c>
      <c r="AB32" s="41" t="s">
        <v>5</v>
      </c>
    </row>
    <row r="33" spans="2:28" ht="15">
      <c r="B33" s="44" t="s">
        <v>147</v>
      </c>
      <c r="C33" s="62">
        <v>1</v>
      </c>
      <c r="D33" s="62">
        <v>0</v>
      </c>
      <c r="E33" s="62">
        <v>1</v>
      </c>
      <c r="F33" s="62">
        <v>0</v>
      </c>
      <c r="G33" s="62">
        <v>1</v>
      </c>
      <c r="H33" s="62">
        <v>0</v>
      </c>
      <c r="I33" s="62">
        <v>1</v>
      </c>
      <c r="J33" s="62">
        <v>0</v>
      </c>
      <c r="K33" s="75">
        <v>0</v>
      </c>
      <c r="L33" s="75">
        <v>0</v>
      </c>
      <c r="M33" s="63">
        <f aca="true" t="shared" si="10" ref="M33:M40">SUM(H33:L33)</f>
        <v>1</v>
      </c>
      <c r="N33" s="67">
        <f aca="true" t="shared" si="11" ref="N33:N53">M33/5</f>
        <v>0.2</v>
      </c>
      <c r="O33" s="115">
        <f>M33/M$53*100</f>
        <v>3.125</v>
      </c>
      <c r="P33" s="62">
        <v>1947</v>
      </c>
      <c r="Q33" s="62">
        <v>1869</v>
      </c>
      <c r="R33" s="62">
        <v>1692</v>
      </c>
      <c r="S33" s="62">
        <v>1589</v>
      </c>
      <c r="T33" s="62">
        <v>1359</v>
      </c>
      <c r="U33" s="62">
        <v>1420</v>
      </c>
      <c r="V33" s="62">
        <v>1279</v>
      </c>
      <c r="W33" s="62">
        <v>1317</v>
      </c>
      <c r="X33" s="63">
        <v>1188</v>
      </c>
      <c r="Y33" s="63">
        <v>1162</v>
      </c>
      <c r="Z33" s="63">
        <f aca="true" t="shared" si="12" ref="Z33:Z40">SUM(U33:Y33)</f>
        <v>6366</v>
      </c>
      <c r="AA33" s="67">
        <f aca="true" t="shared" si="13" ref="AA33:AA53">Z33/5</f>
        <v>1273.2</v>
      </c>
      <c r="AB33" s="116">
        <f>Z33/Z$53*100</f>
        <v>7.328950852511484</v>
      </c>
    </row>
    <row r="34" spans="2:28" ht="15">
      <c r="B34" s="49" t="s">
        <v>164</v>
      </c>
      <c r="C34" s="62">
        <v>1</v>
      </c>
      <c r="D34" s="62">
        <v>3</v>
      </c>
      <c r="E34" s="62">
        <v>0</v>
      </c>
      <c r="F34" s="62">
        <v>1</v>
      </c>
      <c r="G34" s="62">
        <v>0</v>
      </c>
      <c r="H34" s="62">
        <v>1</v>
      </c>
      <c r="I34" s="62">
        <v>1</v>
      </c>
      <c r="J34" s="62">
        <v>2</v>
      </c>
      <c r="K34" s="62">
        <v>0</v>
      </c>
      <c r="L34" s="62">
        <v>0</v>
      </c>
      <c r="M34" s="64">
        <f t="shared" si="10"/>
        <v>4</v>
      </c>
      <c r="N34" s="64">
        <f t="shared" si="11"/>
        <v>0.8</v>
      </c>
      <c r="O34" s="117">
        <f aca="true" t="shared" si="14" ref="O34:O53">M34/M$53*100</f>
        <v>12.5</v>
      </c>
      <c r="P34" s="62">
        <v>1914</v>
      </c>
      <c r="Q34" s="62">
        <v>1876</v>
      </c>
      <c r="R34" s="62">
        <v>1947</v>
      </c>
      <c r="S34" s="62">
        <v>1814</v>
      </c>
      <c r="T34" s="62">
        <v>1607</v>
      </c>
      <c r="U34" s="62">
        <v>1521</v>
      </c>
      <c r="V34" s="62">
        <v>1480</v>
      </c>
      <c r="W34" s="62">
        <v>1402</v>
      </c>
      <c r="X34" s="64">
        <v>1372</v>
      </c>
      <c r="Y34" s="64">
        <v>1273</v>
      </c>
      <c r="Z34" s="64">
        <f t="shared" si="12"/>
        <v>7048</v>
      </c>
      <c r="AA34" s="64">
        <f t="shared" si="13"/>
        <v>1409.6</v>
      </c>
      <c r="AB34" s="43">
        <f aca="true" t="shared" si="15" ref="AB34:AB53">Z34/Z$53*100</f>
        <v>8.11411335351884</v>
      </c>
    </row>
    <row r="35" spans="2:28" ht="15">
      <c r="B35" s="47" t="s">
        <v>165</v>
      </c>
      <c r="C35" s="62">
        <v>0</v>
      </c>
      <c r="D35" s="62">
        <v>1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75">
        <v>0</v>
      </c>
      <c r="L35" s="75">
        <v>0</v>
      </c>
      <c r="M35" s="64">
        <f t="shared" si="10"/>
        <v>0</v>
      </c>
      <c r="N35" s="64">
        <f t="shared" si="11"/>
        <v>0</v>
      </c>
      <c r="O35" s="117">
        <f t="shared" si="14"/>
        <v>0</v>
      </c>
      <c r="P35" s="62">
        <v>727</v>
      </c>
      <c r="Q35" s="62">
        <v>765</v>
      </c>
      <c r="R35" s="62">
        <v>729</v>
      </c>
      <c r="S35" s="62">
        <v>685</v>
      </c>
      <c r="T35" s="62">
        <v>623</v>
      </c>
      <c r="U35" s="62">
        <v>627</v>
      </c>
      <c r="V35" s="62">
        <v>702</v>
      </c>
      <c r="W35" s="62">
        <v>661</v>
      </c>
      <c r="X35" s="63">
        <v>577</v>
      </c>
      <c r="Y35" s="63">
        <v>561</v>
      </c>
      <c r="Z35" s="64">
        <f t="shared" si="12"/>
        <v>3128</v>
      </c>
      <c r="AA35" s="64">
        <f t="shared" si="13"/>
        <v>625.6</v>
      </c>
      <c r="AB35" s="43">
        <f t="shared" si="15"/>
        <v>3.6011558697228905</v>
      </c>
    </row>
    <row r="36" spans="2:28" ht="15">
      <c r="B36" s="47" t="s">
        <v>166</v>
      </c>
      <c r="C36" s="62">
        <v>0</v>
      </c>
      <c r="D36" s="62">
        <v>0</v>
      </c>
      <c r="E36" s="62">
        <v>0</v>
      </c>
      <c r="F36" s="62">
        <v>1</v>
      </c>
      <c r="G36" s="62">
        <v>0</v>
      </c>
      <c r="H36" s="62">
        <v>0</v>
      </c>
      <c r="I36" s="62">
        <v>1</v>
      </c>
      <c r="J36" s="62">
        <v>0</v>
      </c>
      <c r="K36" s="62">
        <v>0</v>
      </c>
      <c r="L36" s="62">
        <v>0</v>
      </c>
      <c r="M36" s="64">
        <f t="shared" si="10"/>
        <v>1</v>
      </c>
      <c r="N36" s="64">
        <f t="shared" si="11"/>
        <v>0.2</v>
      </c>
      <c r="O36" s="117">
        <f t="shared" si="14"/>
        <v>3.125</v>
      </c>
      <c r="P36" s="62">
        <v>756</v>
      </c>
      <c r="Q36" s="62">
        <v>785</v>
      </c>
      <c r="R36" s="62">
        <v>751</v>
      </c>
      <c r="S36" s="62">
        <v>740</v>
      </c>
      <c r="T36" s="62">
        <v>620</v>
      </c>
      <c r="U36" s="62">
        <v>655</v>
      </c>
      <c r="V36" s="62">
        <v>675</v>
      </c>
      <c r="W36" s="62">
        <v>697</v>
      </c>
      <c r="X36" s="64">
        <v>597</v>
      </c>
      <c r="Y36" s="64">
        <v>547</v>
      </c>
      <c r="Z36" s="64">
        <f t="shared" si="12"/>
        <v>3171</v>
      </c>
      <c r="AA36" s="64">
        <f t="shared" si="13"/>
        <v>634.2</v>
      </c>
      <c r="AB36" s="43">
        <f t="shared" si="15"/>
        <v>3.650660250284938</v>
      </c>
    </row>
    <row r="37" spans="2:28" ht="15">
      <c r="B37" s="47" t="s">
        <v>167</v>
      </c>
      <c r="C37" s="62">
        <v>0</v>
      </c>
      <c r="D37" s="62">
        <v>0</v>
      </c>
      <c r="E37" s="62">
        <v>0</v>
      </c>
      <c r="F37" s="62">
        <v>1</v>
      </c>
      <c r="G37" s="62">
        <v>0</v>
      </c>
      <c r="H37" s="62">
        <v>0</v>
      </c>
      <c r="I37" s="62">
        <v>1</v>
      </c>
      <c r="J37" s="62">
        <v>0</v>
      </c>
      <c r="K37" s="62">
        <v>5</v>
      </c>
      <c r="L37" s="62">
        <v>0</v>
      </c>
      <c r="M37" s="64">
        <f t="shared" si="10"/>
        <v>6</v>
      </c>
      <c r="N37" s="64">
        <f t="shared" si="11"/>
        <v>1.2</v>
      </c>
      <c r="O37" s="117">
        <f t="shared" si="14"/>
        <v>18.75</v>
      </c>
      <c r="P37" s="62">
        <v>1330</v>
      </c>
      <c r="Q37" s="62">
        <v>1261</v>
      </c>
      <c r="R37" s="62">
        <v>1276</v>
      </c>
      <c r="S37" s="62">
        <v>1244</v>
      </c>
      <c r="T37" s="62">
        <v>1111</v>
      </c>
      <c r="U37" s="62">
        <v>1022</v>
      </c>
      <c r="V37" s="62">
        <v>973</v>
      </c>
      <c r="W37" s="62">
        <v>995</v>
      </c>
      <c r="X37" s="64">
        <v>896</v>
      </c>
      <c r="Y37" s="64">
        <v>843</v>
      </c>
      <c r="Z37" s="64">
        <f t="shared" si="12"/>
        <v>4729</v>
      </c>
      <c r="AA37" s="64">
        <f t="shared" si="13"/>
        <v>945.8</v>
      </c>
      <c r="AB37" s="43">
        <f t="shared" si="15"/>
        <v>5.444330597160981</v>
      </c>
    </row>
    <row r="38" spans="2:28" ht="15">
      <c r="B38" s="47" t="s">
        <v>168</v>
      </c>
      <c r="C38" s="62">
        <v>0</v>
      </c>
      <c r="D38" s="62">
        <v>0</v>
      </c>
      <c r="E38" s="62">
        <v>1</v>
      </c>
      <c r="F38" s="62">
        <v>1</v>
      </c>
      <c r="G38" s="62">
        <v>0</v>
      </c>
      <c r="H38" s="62">
        <v>0</v>
      </c>
      <c r="I38" s="62">
        <v>0</v>
      </c>
      <c r="J38" s="62">
        <v>0</v>
      </c>
      <c r="K38" s="62">
        <v>2</v>
      </c>
      <c r="L38" s="62">
        <v>0</v>
      </c>
      <c r="M38" s="64">
        <f t="shared" si="10"/>
        <v>2</v>
      </c>
      <c r="N38" s="64">
        <f t="shared" si="11"/>
        <v>0.4</v>
      </c>
      <c r="O38" s="117">
        <f t="shared" si="14"/>
        <v>6.25</v>
      </c>
      <c r="P38" s="62">
        <v>1738</v>
      </c>
      <c r="Q38" s="62">
        <v>1768</v>
      </c>
      <c r="R38" s="62">
        <v>1805</v>
      </c>
      <c r="S38" s="62">
        <v>1800</v>
      </c>
      <c r="T38" s="62">
        <v>1640</v>
      </c>
      <c r="U38" s="62">
        <v>1492</v>
      </c>
      <c r="V38" s="62">
        <v>1441</v>
      </c>
      <c r="W38" s="62">
        <v>1405</v>
      </c>
      <c r="X38" s="64">
        <v>1418</v>
      </c>
      <c r="Y38" s="64">
        <v>1185</v>
      </c>
      <c r="Z38" s="64">
        <f t="shared" si="12"/>
        <v>6941</v>
      </c>
      <c r="AA38" s="64">
        <f t="shared" si="13"/>
        <v>1388.2</v>
      </c>
      <c r="AB38" s="43">
        <f t="shared" si="15"/>
        <v>7.990928034445839</v>
      </c>
    </row>
    <row r="39" spans="2:28" ht="15">
      <c r="B39" s="47" t="s">
        <v>169</v>
      </c>
      <c r="C39" s="62">
        <v>2</v>
      </c>
      <c r="D39" s="62">
        <v>0</v>
      </c>
      <c r="E39" s="62">
        <v>0</v>
      </c>
      <c r="F39" s="62">
        <v>0</v>
      </c>
      <c r="G39" s="62">
        <v>0</v>
      </c>
      <c r="H39" s="62">
        <v>1</v>
      </c>
      <c r="I39" s="62">
        <v>0</v>
      </c>
      <c r="J39" s="62">
        <v>0</v>
      </c>
      <c r="K39" s="62">
        <v>0</v>
      </c>
      <c r="L39" s="62">
        <v>0</v>
      </c>
      <c r="M39" s="64">
        <f t="shared" si="10"/>
        <v>1</v>
      </c>
      <c r="N39" s="64">
        <f t="shared" si="11"/>
        <v>0.2</v>
      </c>
      <c r="O39" s="117">
        <f t="shared" si="14"/>
        <v>3.125</v>
      </c>
      <c r="P39" s="62">
        <v>1417</v>
      </c>
      <c r="Q39" s="62">
        <v>1371</v>
      </c>
      <c r="R39" s="62">
        <v>1387</v>
      </c>
      <c r="S39" s="62">
        <v>1388</v>
      </c>
      <c r="T39" s="62">
        <v>1261</v>
      </c>
      <c r="U39" s="62">
        <v>1284</v>
      </c>
      <c r="V39" s="62">
        <v>1231</v>
      </c>
      <c r="W39" s="62">
        <v>1198</v>
      </c>
      <c r="X39" s="64">
        <v>1142</v>
      </c>
      <c r="Y39" s="64">
        <v>1027</v>
      </c>
      <c r="Z39" s="64">
        <f t="shared" si="12"/>
        <v>5882</v>
      </c>
      <c r="AA39" s="64">
        <f t="shared" si="13"/>
        <v>1176.4</v>
      </c>
      <c r="AB39" s="43">
        <f t="shared" si="15"/>
        <v>6.771738755022392</v>
      </c>
    </row>
    <row r="40" spans="2:28" ht="15">
      <c r="B40" s="47" t="s">
        <v>170</v>
      </c>
      <c r="C40" s="62">
        <v>1</v>
      </c>
      <c r="D40" s="62">
        <v>0</v>
      </c>
      <c r="E40" s="62">
        <v>0</v>
      </c>
      <c r="F40" s="62">
        <v>0</v>
      </c>
      <c r="G40" s="62">
        <v>0</v>
      </c>
      <c r="H40" s="62">
        <v>2</v>
      </c>
      <c r="I40" s="62">
        <v>0</v>
      </c>
      <c r="J40" s="62">
        <v>0</v>
      </c>
      <c r="K40" s="75">
        <v>1</v>
      </c>
      <c r="L40" s="75">
        <v>0</v>
      </c>
      <c r="M40" s="64">
        <f t="shared" si="10"/>
        <v>3</v>
      </c>
      <c r="N40" s="64">
        <f t="shared" si="11"/>
        <v>0.6</v>
      </c>
      <c r="O40" s="117">
        <f t="shared" si="14"/>
        <v>9.375</v>
      </c>
      <c r="P40" s="62">
        <v>2733</v>
      </c>
      <c r="Q40" s="62">
        <v>2591</v>
      </c>
      <c r="R40" s="62">
        <v>2309</v>
      </c>
      <c r="S40" s="62">
        <v>2172</v>
      </c>
      <c r="T40" s="62">
        <v>1965</v>
      </c>
      <c r="U40" s="62">
        <v>1999</v>
      </c>
      <c r="V40" s="62">
        <v>2090</v>
      </c>
      <c r="W40" s="62">
        <v>2055</v>
      </c>
      <c r="X40" s="67">
        <v>2080</v>
      </c>
      <c r="Y40" s="67">
        <v>1870</v>
      </c>
      <c r="Z40" s="64">
        <f t="shared" si="12"/>
        <v>10094</v>
      </c>
      <c r="AA40" s="64">
        <f t="shared" si="13"/>
        <v>2018.8</v>
      </c>
      <c r="AB40" s="43">
        <f t="shared" si="15"/>
        <v>11.62086552077457</v>
      </c>
    </row>
    <row r="41" spans="2:28" ht="15">
      <c r="B41" s="47" t="s">
        <v>73</v>
      </c>
      <c r="C41" s="62">
        <v>0</v>
      </c>
      <c r="D41" s="62">
        <v>0</v>
      </c>
      <c r="E41" s="62">
        <v>0</v>
      </c>
      <c r="F41" s="62">
        <v>0</v>
      </c>
      <c r="G41" s="62">
        <v>1</v>
      </c>
      <c r="H41" s="62">
        <v>2</v>
      </c>
      <c r="I41" s="62">
        <v>0</v>
      </c>
      <c r="J41" s="62">
        <v>0</v>
      </c>
      <c r="K41" s="62">
        <v>1</v>
      </c>
      <c r="L41" s="62">
        <v>0</v>
      </c>
      <c r="M41" s="64">
        <f aca="true" t="shared" si="16" ref="M41:M53">SUM(H41:L41)</f>
        <v>3</v>
      </c>
      <c r="N41" s="64">
        <f t="shared" si="11"/>
        <v>0.6</v>
      </c>
      <c r="O41" s="117">
        <f t="shared" si="14"/>
        <v>9.375</v>
      </c>
      <c r="P41" s="62">
        <v>2063</v>
      </c>
      <c r="Q41" s="62">
        <v>1865</v>
      </c>
      <c r="R41" s="62">
        <v>1812</v>
      </c>
      <c r="S41" s="62">
        <v>1618</v>
      </c>
      <c r="T41" s="62">
        <v>1422</v>
      </c>
      <c r="U41" s="62">
        <v>1295</v>
      </c>
      <c r="V41" s="62">
        <v>1227</v>
      </c>
      <c r="W41" s="62">
        <v>1256</v>
      </c>
      <c r="X41" s="67">
        <v>1158</v>
      </c>
      <c r="Y41" s="67">
        <v>1034</v>
      </c>
      <c r="Z41" s="64">
        <f aca="true" t="shared" si="17" ref="Z41:Z53">SUM(U41:Y41)</f>
        <v>5970</v>
      </c>
      <c r="AA41" s="64">
        <f t="shared" si="13"/>
        <v>1194</v>
      </c>
      <c r="AB41" s="43">
        <f t="shared" si="15"/>
        <v>6.873050045474955</v>
      </c>
    </row>
    <row r="42" spans="2:28" ht="15">
      <c r="B42" s="48" t="s">
        <v>74</v>
      </c>
      <c r="C42" s="62">
        <v>0</v>
      </c>
      <c r="D42" s="62">
        <v>1</v>
      </c>
      <c r="E42" s="62">
        <v>0</v>
      </c>
      <c r="F42" s="62">
        <v>0</v>
      </c>
      <c r="G42" s="62">
        <v>0</v>
      </c>
      <c r="H42" s="62">
        <v>0</v>
      </c>
      <c r="I42" s="62">
        <v>1</v>
      </c>
      <c r="J42" s="62">
        <v>0</v>
      </c>
      <c r="K42" s="75">
        <v>0</v>
      </c>
      <c r="L42" s="75">
        <v>0</v>
      </c>
      <c r="M42" s="64">
        <f t="shared" si="16"/>
        <v>1</v>
      </c>
      <c r="N42" s="64">
        <f t="shared" si="11"/>
        <v>0.2</v>
      </c>
      <c r="O42" s="117">
        <f t="shared" si="14"/>
        <v>3.125</v>
      </c>
      <c r="P42" s="62">
        <v>1785</v>
      </c>
      <c r="Q42" s="62">
        <v>1638</v>
      </c>
      <c r="R42" s="62">
        <v>1616</v>
      </c>
      <c r="S42" s="62">
        <v>1435</v>
      </c>
      <c r="T42" s="62">
        <v>1274</v>
      </c>
      <c r="U42" s="62">
        <v>1175</v>
      </c>
      <c r="V42" s="62">
        <v>1068</v>
      </c>
      <c r="W42" s="62">
        <v>1065</v>
      </c>
      <c r="X42" s="63">
        <v>995</v>
      </c>
      <c r="Y42" s="63">
        <v>972</v>
      </c>
      <c r="Z42" s="64">
        <f t="shared" si="17"/>
        <v>5275</v>
      </c>
      <c r="AA42" s="64">
        <f t="shared" si="13"/>
        <v>1055</v>
      </c>
      <c r="AB42" s="43">
        <f t="shared" si="15"/>
        <v>6.0729211038325595</v>
      </c>
    </row>
    <row r="43" spans="2:28" ht="15">
      <c r="B43" s="47" t="s">
        <v>75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1</v>
      </c>
      <c r="I43" s="62">
        <v>1</v>
      </c>
      <c r="J43" s="62">
        <v>1</v>
      </c>
      <c r="K43" s="62">
        <v>0</v>
      </c>
      <c r="L43" s="62">
        <v>1</v>
      </c>
      <c r="M43" s="64">
        <f t="shared" si="16"/>
        <v>4</v>
      </c>
      <c r="N43" s="64">
        <f t="shared" si="11"/>
        <v>0.8</v>
      </c>
      <c r="O43" s="117">
        <f t="shared" si="14"/>
        <v>12.5</v>
      </c>
      <c r="P43" s="62">
        <v>1312</v>
      </c>
      <c r="Q43" s="62">
        <v>1165</v>
      </c>
      <c r="R43" s="62">
        <v>1267</v>
      </c>
      <c r="S43" s="62">
        <v>1229</v>
      </c>
      <c r="T43" s="62">
        <v>1135</v>
      </c>
      <c r="U43" s="62">
        <v>1071</v>
      </c>
      <c r="V43" s="62">
        <v>1024</v>
      </c>
      <c r="W43" s="62">
        <v>976</v>
      </c>
      <c r="X43" s="64">
        <v>928</v>
      </c>
      <c r="Y43" s="64">
        <v>849</v>
      </c>
      <c r="Z43" s="64">
        <f t="shared" si="17"/>
        <v>4848</v>
      </c>
      <c r="AA43" s="64">
        <f t="shared" si="13"/>
        <v>969.6</v>
      </c>
      <c r="AB43" s="43">
        <f t="shared" si="15"/>
        <v>5.5813310922047865</v>
      </c>
    </row>
    <row r="44" spans="2:28" ht="15">
      <c r="B44" s="42" t="s">
        <v>76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1</v>
      </c>
      <c r="I44" s="62">
        <v>0</v>
      </c>
      <c r="J44" s="62">
        <v>0</v>
      </c>
      <c r="K44" s="75">
        <v>0</v>
      </c>
      <c r="L44" s="75">
        <v>0</v>
      </c>
      <c r="M44" s="64">
        <f t="shared" si="16"/>
        <v>1</v>
      </c>
      <c r="N44" s="64">
        <f t="shared" si="11"/>
        <v>0.2</v>
      </c>
      <c r="O44" s="117">
        <f t="shared" si="14"/>
        <v>3.125</v>
      </c>
      <c r="P44" s="62">
        <v>1034</v>
      </c>
      <c r="Q44" s="62">
        <v>978</v>
      </c>
      <c r="R44" s="62">
        <v>979</v>
      </c>
      <c r="S44" s="62">
        <v>919</v>
      </c>
      <c r="T44" s="62">
        <v>863</v>
      </c>
      <c r="U44" s="62">
        <v>881</v>
      </c>
      <c r="V44" s="62">
        <v>883</v>
      </c>
      <c r="W44" s="62">
        <v>921</v>
      </c>
      <c r="X44" s="63">
        <v>854</v>
      </c>
      <c r="Y44" s="63">
        <v>778</v>
      </c>
      <c r="Z44" s="64">
        <f t="shared" si="17"/>
        <v>4317</v>
      </c>
      <c r="AA44" s="64">
        <f t="shared" si="13"/>
        <v>863.4</v>
      </c>
      <c r="AB44" s="43">
        <f t="shared" si="15"/>
        <v>4.970009555496714</v>
      </c>
    </row>
    <row r="45" spans="2:28" ht="15">
      <c r="B45" s="44" t="s">
        <v>77</v>
      </c>
      <c r="C45" s="62">
        <v>0</v>
      </c>
      <c r="D45" s="62">
        <v>0</v>
      </c>
      <c r="E45" s="62">
        <v>1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1</v>
      </c>
      <c r="L45" s="62">
        <v>0</v>
      </c>
      <c r="M45" s="64">
        <f t="shared" si="16"/>
        <v>1</v>
      </c>
      <c r="N45" s="64">
        <f t="shared" si="11"/>
        <v>0.2</v>
      </c>
      <c r="O45" s="117">
        <f t="shared" si="14"/>
        <v>3.125</v>
      </c>
      <c r="P45" s="62">
        <v>783</v>
      </c>
      <c r="Q45" s="62">
        <v>724</v>
      </c>
      <c r="R45" s="62">
        <v>721</v>
      </c>
      <c r="S45" s="62">
        <v>734</v>
      </c>
      <c r="T45" s="62">
        <v>724</v>
      </c>
      <c r="U45" s="62">
        <v>703</v>
      </c>
      <c r="V45" s="62">
        <v>666</v>
      </c>
      <c r="W45" s="62">
        <v>722</v>
      </c>
      <c r="X45" s="64">
        <v>713</v>
      </c>
      <c r="Y45" s="64">
        <v>618</v>
      </c>
      <c r="Z45" s="64">
        <f t="shared" si="17"/>
        <v>3422</v>
      </c>
      <c r="AA45" s="64">
        <f t="shared" si="13"/>
        <v>684.4</v>
      </c>
      <c r="AB45" s="43">
        <f t="shared" si="15"/>
        <v>3.939627681007587</v>
      </c>
    </row>
    <row r="46" spans="2:28" ht="15">
      <c r="B46" s="44" t="s">
        <v>78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75">
        <v>1</v>
      </c>
      <c r="L46" s="75">
        <v>0</v>
      </c>
      <c r="M46" s="64">
        <f t="shared" si="16"/>
        <v>1</v>
      </c>
      <c r="N46" s="64">
        <f t="shared" si="11"/>
        <v>0.2</v>
      </c>
      <c r="O46" s="117">
        <f t="shared" si="14"/>
        <v>3.125</v>
      </c>
      <c r="P46" s="62">
        <v>655</v>
      </c>
      <c r="Q46" s="62">
        <v>577</v>
      </c>
      <c r="R46" s="62">
        <v>574</v>
      </c>
      <c r="S46" s="62">
        <v>602</v>
      </c>
      <c r="T46" s="62">
        <v>552</v>
      </c>
      <c r="U46" s="62">
        <v>580</v>
      </c>
      <c r="V46" s="62">
        <v>612</v>
      </c>
      <c r="W46" s="62">
        <v>601</v>
      </c>
      <c r="X46" s="63">
        <v>603</v>
      </c>
      <c r="Y46" s="63">
        <v>546</v>
      </c>
      <c r="Z46" s="64">
        <f t="shared" si="17"/>
        <v>2942</v>
      </c>
      <c r="AA46" s="64">
        <f t="shared" si="13"/>
        <v>588.4</v>
      </c>
      <c r="AB46" s="43">
        <f t="shared" si="15"/>
        <v>3.38702064217543</v>
      </c>
    </row>
    <row r="47" spans="2:28" ht="15">
      <c r="B47" s="44" t="s">
        <v>79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1</v>
      </c>
      <c r="I47" s="62">
        <v>0</v>
      </c>
      <c r="J47" s="62">
        <v>0</v>
      </c>
      <c r="K47" s="62">
        <v>0</v>
      </c>
      <c r="L47" s="62">
        <v>0</v>
      </c>
      <c r="M47" s="64">
        <f t="shared" si="16"/>
        <v>1</v>
      </c>
      <c r="N47" s="64">
        <f t="shared" si="11"/>
        <v>0.2</v>
      </c>
      <c r="O47" s="117">
        <f t="shared" si="14"/>
        <v>3.125</v>
      </c>
      <c r="P47" s="62">
        <v>431</v>
      </c>
      <c r="Q47" s="62">
        <v>400</v>
      </c>
      <c r="R47" s="62">
        <v>387</v>
      </c>
      <c r="S47" s="62">
        <v>393</v>
      </c>
      <c r="T47" s="62">
        <v>417</v>
      </c>
      <c r="U47" s="62">
        <v>413</v>
      </c>
      <c r="V47" s="62">
        <v>370</v>
      </c>
      <c r="W47" s="62">
        <v>376</v>
      </c>
      <c r="X47" s="64">
        <v>459</v>
      </c>
      <c r="Y47" s="64">
        <v>426</v>
      </c>
      <c r="Z47" s="64">
        <f t="shared" si="17"/>
        <v>2044</v>
      </c>
      <c r="AA47" s="64">
        <f t="shared" si="13"/>
        <v>408.8</v>
      </c>
      <c r="AB47" s="43">
        <f t="shared" si="15"/>
        <v>2.3531849736936024</v>
      </c>
    </row>
    <row r="48" spans="2:28" ht="15">
      <c r="B48" s="44" t="s">
        <v>80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1</v>
      </c>
      <c r="L48" s="62">
        <v>0</v>
      </c>
      <c r="M48" s="64">
        <f t="shared" si="16"/>
        <v>1</v>
      </c>
      <c r="N48" s="64">
        <f t="shared" si="11"/>
        <v>0.2</v>
      </c>
      <c r="O48" s="117">
        <f t="shared" si="14"/>
        <v>3.125</v>
      </c>
      <c r="P48" s="62">
        <v>411</v>
      </c>
      <c r="Q48" s="62">
        <v>403</v>
      </c>
      <c r="R48" s="62">
        <v>405</v>
      </c>
      <c r="S48" s="62">
        <v>354</v>
      </c>
      <c r="T48" s="62">
        <v>322</v>
      </c>
      <c r="U48" s="62">
        <v>299</v>
      </c>
      <c r="V48" s="62">
        <v>301</v>
      </c>
      <c r="W48" s="62">
        <v>340</v>
      </c>
      <c r="X48" s="64">
        <v>306</v>
      </c>
      <c r="Y48" s="64">
        <v>296</v>
      </c>
      <c r="Z48" s="64">
        <f t="shared" si="17"/>
        <v>1542</v>
      </c>
      <c r="AA48" s="64">
        <f t="shared" si="13"/>
        <v>308.4</v>
      </c>
      <c r="AB48" s="43">
        <f t="shared" si="15"/>
        <v>1.7752501122483049</v>
      </c>
    </row>
    <row r="49" spans="2:28" ht="15">
      <c r="B49" s="44" t="s">
        <v>81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75">
        <v>0</v>
      </c>
      <c r="L49" s="75">
        <v>0</v>
      </c>
      <c r="M49" s="64">
        <f t="shared" si="16"/>
        <v>0</v>
      </c>
      <c r="N49" s="64">
        <f t="shared" si="11"/>
        <v>0</v>
      </c>
      <c r="O49" s="117">
        <f t="shared" si="14"/>
        <v>0</v>
      </c>
      <c r="P49" s="62">
        <v>333</v>
      </c>
      <c r="Q49" s="62">
        <v>356</v>
      </c>
      <c r="R49" s="62">
        <v>351</v>
      </c>
      <c r="S49" s="62">
        <v>316</v>
      </c>
      <c r="T49" s="62">
        <v>279</v>
      </c>
      <c r="U49" s="62">
        <v>271</v>
      </c>
      <c r="V49" s="62">
        <v>244</v>
      </c>
      <c r="W49" s="62">
        <v>247</v>
      </c>
      <c r="X49" s="63">
        <v>263</v>
      </c>
      <c r="Y49" s="63">
        <v>219</v>
      </c>
      <c r="Z49" s="64">
        <f t="shared" si="17"/>
        <v>1244</v>
      </c>
      <c r="AA49" s="64">
        <f t="shared" si="13"/>
        <v>248.8</v>
      </c>
      <c r="AB49" s="43">
        <f t="shared" si="15"/>
        <v>1.4321732423066738</v>
      </c>
    </row>
    <row r="50" spans="2:28" ht="15">
      <c r="B50" s="44" t="s">
        <v>82</v>
      </c>
      <c r="C50" s="62">
        <v>2</v>
      </c>
      <c r="D50" s="62">
        <v>1</v>
      </c>
      <c r="E50" s="62">
        <v>0</v>
      </c>
      <c r="F50" s="62">
        <v>0</v>
      </c>
      <c r="G50" s="62">
        <v>0</v>
      </c>
      <c r="H50" s="62">
        <v>1</v>
      </c>
      <c r="I50" s="62">
        <v>0</v>
      </c>
      <c r="J50" s="62">
        <v>0</v>
      </c>
      <c r="K50" s="62">
        <v>0</v>
      </c>
      <c r="L50" s="62">
        <v>0</v>
      </c>
      <c r="M50" s="64">
        <f t="shared" si="16"/>
        <v>1</v>
      </c>
      <c r="N50" s="64">
        <f t="shared" si="11"/>
        <v>0.2</v>
      </c>
      <c r="O50" s="117">
        <f t="shared" si="14"/>
        <v>3.125</v>
      </c>
      <c r="P50" s="62">
        <v>575</v>
      </c>
      <c r="Q50" s="62">
        <v>539</v>
      </c>
      <c r="R50" s="62">
        <v>547</v>
      </c>
      <c r="S50" s="62">
        <v>594</v>
      </c>
      <c r="T50" s="62">
        <v>508</v>
      </c>
      <c r="U50" s="62">
        <v>468</v>
      </c>
      <c r="V50" s="62">
        <v>447</v>
      </c>
      <c r="W50" s="62">
        <v>481</v>
      </c>
      <c r="X50" s="64">
        <v>451</v>
      </c>
      <c r="Y50" s="64">
        <v>401</v>
      </c>
      <c r="Z50" s="64">
        <f t="shared" si="17"/>
        <v>2248</v>
      </c>
      <c r="AA50" s="64">
        <f t="shared" si="13"/>
        <v>449.6</v>
      </c>
      <c r="AB50" s="43">
        <f t="shared" si="15"/>
        <v>2.588042965197269</v>
      </c>
    </row>
    <row r="51" spans="2:28" ht="15">
      <c r="B51" s="42" t="s">
        <v>83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75">
        <v>0</v>
      </c>
      <c r="L51" s="75">
        <v>0</v>
      </c>
      <c r="M51" s="64">
        <f t="shared" si="16"/>
        <v>0</v>
      </c>
      <c r="N51" s="64">
        <f t="shared" si="11"/>
        <v>0</v>
      </c>
      <c r="O51" s="117">
        <f t="shared" si="14"/>
        <v>0</v>
      </c>
      <c r="P51" s="62">
        <v>253</v>
      </c>
      <c r="Q51" s="62">
        <v>295</v>
      </c>
      <c r="R51" s="62">
        <v>332</v>
      </c>
      <c r="S51" s="62">
        <v>274</v>
      </c>
      <c r="T51" s="62">
        <v>219</v>
      </c>
      <c r="U51" s="62">
        <v>238</v>
      </c>
      <c r="V51" s="62">
        <v>245</v>
      </c>
      <c r="W51" s="62">
        <v>239</v>
      </c>
      <c r="X51" s="63">
        <v>265</v>
      </c>
      <c r="Y51" s="63">
        <v>330</v>
      </c>
      <c r="Z51" s="64">
        <f t="shared" si="17"/>
        <v>1317</v>
      </c>
      <c r="AA51" s="64">
        <f t="shared" si="13"/>
        <v>263.4</v>
      </c>
      <c r="AB51" s="43">
        <f t="shared" si="15"/>
        <v>1.5162155627957312</v>
      </c>
    </row>
    <row r="52" spans="2:28" ht="15.75" thickBot="1">
      <c r="B52" s="44" t="s">
        <v>7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82">
        <f t="shared" si="16"/>
        <v>0</v>
      </c>
      <c r="N52" s="82">
        <f t="shared" si="11"/>
        <v>0</v>
      </c>
      <c r="O52" s="118">
        <f t="shared" si="14"/>
        <v>0</v>
      </c>
      <c r="P52" s="62">
        <v>761</v>
      </c>
      <c r="Q52" s="62">
        <v>800</v>
      </c>
      <c r="R52" s="62">
        <v>874</v>
      </c>
      <c r="S52" s="62">
        <v>848</v>
      </c>
      <c r="T52" s="62">
        <v>807</v>
      </c>
      <c r="U52" s="62">
        <v>790</v>
      </c>
      <c r="V52" s="62">
        <v>741</v>
      </c>
      <c r="W52" s="62">
        <v>1049</v>
      </c>
      <c r="X52" s="64">
        <v>1036</v>
      </c>
      <c r="Y52" s="64">
        <v>717</v>
      </c>
      <c r="Z52" s="82">
        <f t="shared" si="17"/>
        <v>4333</v>
      </c>
      <c r="AA52" s="82">
        <f t="shared" si="13"/>
        <v>866.6</v>
      </c>
      <c r="AB52" s="94">
        <f t="shared" si="15"/>
        <v>4.988429790124452</v>
      </c>
    </row>
    <row r="53" spans="2:28" ht="15.75" thickBot="1">
      <c r="B53" s="45" t="s">
        <v>171</v>
      </c>
      <c r="C53" s="65">
        <f aca="true" t="shared" si="18" ref="C53:L53">SUM(C33:C52)</f>
        <v>7</v>
      </c>
      <c r="D53" s="66">
        <f t="shared" si="18"/>
        <v>6</v>
      </c>
      <c r="E53" s="66">
        <f t="shared" si="18"/>
        <v>3</v>
      </c>
      <c r="F53" s="66">
        <f t="shared" si="18"/>
        <v>4</v>
      </c>
      <c r="G53" s="66">
        <f t="shared" si="18"/>
        <v>2</v>
      </c>
      <c r="H53" s="66">
        <f t="shared" si="18"/>
        <v>10</v>
      </c>
      <c r="I53" s="66">
        <f t="shared" si="18"/>
        <v>6</v>
      </c>
      <c r="J53" s="66">
        <f t="shared" si="18"/>
        <v>3</v>
      </c>
      <c r="K53" s="66">
        <f t="shared" si="18"/>
        <v>12</v>
      </c>
      <c r="L53" s="66">
        <f t="shared" si="18"/>
        <v>1</v>
      </c>
      <c r="M53" s="66">
        <f t="shared" si="16"/>
        <v>32</v>
      </c>
      <c r="N53" s="66">
        <f t="shared" si="11"/>
        <v>6.4</v>
      </c>
      <c r="O53" s="150">
        <f t="shared" si="14"/>
        <v>100</v>
      </c>
      <c r="P53" s="65">
        <f aca="true" t="shared" si="19" ref="P53:Y53">SUM(P33:P52)</f>
        <v>22958</v>
      </c>
      <c r="Q53" s="66">
        <f t="shared" si="19"/>
        <v>22026</v>
      </c>
      <c r="R53" s="66">
        <f t="shared" si="19"/>
        <v>21761</v>
      </c>
      <c r="S53" s="66">
        <f t="shared" si="19"/>
        <v>20748</v>
      </c>
      <c r="T53" s="66">
        <f t="shared" si="19"/>
        <v>18708</v>
      </c>
      <c r="U53" s="66">
        <f t="shared" si="19"/>
        <v>18204</v>
      </c>
      <c r="V53" s="66">
        <f t="shared" si="19"/>
        <v>17699</v>
      </c>
      <c r="W53" s="66">
        <f t="shared" si="19"/>
        <v>18003</v>
      </c>
      <c r="X53" s="66">
        <f t="shared" si="19"/>
        <v>17301</v>
      </c>
      <c r="Y53" s="66">
        <f t="shared" si="19"/>
        <v>15654</v>
      </c>
      <c r="Z53" s="66">
        <f t="shared" si="17"/>
        <v>86861</v>
      </c>
      <c r="AA53" s="66">
        <f t="shared" si="13"/>
        <v>17372.2</v>
      </c>
      <c r="AB53" s="46">
        <f t="shared" si="15"/>
        <v>100</v>
      </c>
    </row>
    <row r="54" ht="14.25" thickBot="1" thickTop="1"/>
    <row r="55" spans="2:28" ht="16.5" thickBot="1" thickTop="1">
      <c r="B55" s="33"/>
      <c r="C55" s="34" t="s">
        <v>103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5"/>
      <c r="O55" s="148"/>
      <c r="P55" s="34" t="s">
        <v>117</v>
      </c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106"/>
      <c r="AB55" s="36" t="s">
        <v>118</v>
      </c>
    </row>
    <row r="56" spans="2:28" ht="15.75" thickBot="1">
      <c r="B56" s="37" t="s">
        <v>161</v>
      </c>
      <c r="C56" s="83">
        <f>C32</f>
        <v>1994</v>
      </c>
      <c r="D56" s="39">
        <f aca="true" t="shared" si="20" ref="D56:L56">D32</f>
        <v>1995</v>
      </c>
      <c r="E56" s="39">
        <f t="shared" si="20"/>
        <v>1996</v>
      </c>
      <c r="F56" s="39">
        <f t="shared" si="20"/>
        <v>1997</v>
      </c>
      <c r="G56" s="39">
        <f t="shared" si="20"/>
        <v>1998</v>
      </c>
      <c r="H56" s="39">
        <f t="shared" si="20"/>
        <v>1999</v>
      </c>
      <c r="I56" s="39">
        <f t="shared" si="20"/>
        <v>2000</v>
      </c>
      <c r="J56" s="39">
        <f t="shared" si="20"/>
        <v>2001</v>
      </c>
      <c r="K56" s="39">
        <f t="shared" si="20"/>
        <v>2002</v>
      </c>
      <c r="L56" s="84">
        <f t="shared" si="20"/>
        <v>2003</v>
      </c>
      <c r="M56" s="39" t="s">
        <v>3</v>
      </c>
      <c r="N56" s="40" t="s">
        <v>4</v>
      </c>
      <c r="O56" s="149" t="s">
        <v>5</v>
      </c>
      <c r="P56" s="83">
        <f>P32</f>
        <v>1994</v>
      </c>
      <c r="Q56" s="39">
        <f aca="true" t="shared" si="21" ref="Q56:Y56">Q32</f>
        <v>1995</v>
      </c>
      <c r="R56" s="39">
        <f t="shared" si="21"/>
        <v>1996</v>
      </c>
      <c r="S56" s="39">
        <f t="shared" si="21"/>
        <v>1997</v>
      </c>
      <c r="T56" s="39">
        <f t="shared" si="21"/>
        <v>1998</v>
      </c>
      <c r="U56" s="39">
        <f t="shared" si="21"/>
        <v>1999</v>
      </c>
      <c r="V56" s="39">
        <f t="shared" si="21"/>
        <v>2000</v>
      </c>
      <c r="W56" s="39">
        <f t="shared" si="21"/>
        <v>2001</v>
      </c>
      <c r="X56" s="39">
        <f t="shared" si="21"/>
        <v>2002</v>
      </c>
      <c r="Y56" s="84">
        <f t="shared" si="21"/>
        <v>2003</v>
      </c>
      <c r="Z56" s="39" t="s">
        <v>3</v>
      </c>
      <c r="AA56" s="113" t="s">
        <v>4</v>
      </c>
      <c r="AB56" s="41" t="s">
        <v>5</v>
      </c>
    </row>
    <row r="57" spans="2:28" ht="15">
      <c r="B57" s="44" t="s">
        <v>147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75">
        <v>0</v>
      </c>
      <c r="L57" s="75">
        <v>0</v>
      </c>
      <c r="M57" s="63">
        <f aca="true" t="shared" si="22" ref="M57:M64">SUM(H57:L57)</f>
        <v>0</v>
      </c>
      <c r="N57" s="67">
        <f aca="true" t="shared" si="23" ref="N57:N77">M57/5</f>
        <v>0</v>
      </c>
      <c r="O57" s="115" t="e">
        <f>M57/M$77*100</f>
        <v>#DIV/0!</v>
      </c>
      <c r="P57" s="62">
        <v>10</v>
      </c>
      <c r="Q57" s="62">
        <v>13</v>
      </c>
      <c r="R57" s="62">
        <v>11</v>
      </c>
      <c r="S57" s="62">
        <v>6</v>
      </c>
      <c r="T57" s="62">
        <v>4</v>
      </c>
      <c r="U57" s="62">
        <v>4</v>
      </c>
      <c r="V57" s="62">
        <v>2</v>
      </c>
      <c r="W57" s="62">
        <v>3</v>
      </c>
      <c r="X57" s="63">
        <v>6</v>
      </c>
      <c r="Y57" s="63">
        <v>4</v>
      </c>
      <c r="Z57" s="63">
        <f aca="true" t="shared" si="24" ref="Z57:Z64">SUM(U57:Y57)</f>
        <v>19</v>
      </c>
      <c r="AA57" s="67">
        <f aca="true" t="shared" si="25" ref="AA57:AA77">Z57/5</f>
        <v>3.8</v>
      </c>
      <c r="AB57" s="116">
        <f>Z57/Z$77*100</f>
        <v>2.8358208955223883</v>
      </c>
    </row>
    <row r="58" spans="2:28" ht="15">
      <c r="B58" s="49" t="s">
        <v>164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4">
        <f t="shared" si="22"/>
        <v>0</v>
      </c>
      <c r="N58" s="64">
        <f t="shared" si="23"/>
        <v>0</v>
      </c>
      <c r="O58" s="117" t="e">
        <f aca="true" t="shared" si="26" ref="O58:O77">M58/M$77*100</f>
        <v>#DIV/0!</v>
      </c>
      <c r="P58" s="62">
        <v>8</v>
      </c>
      <c r="Q58" s="62">
        <v>7</v>
      </c>
      <c r="R58" s="62">
        <v>9</v>
      </c>
      <c r="S58" s="62">
        <v>5</v>
      </c>
      <c r="T58" s="62">
        <v>7</v>
      </c>
      <c r="U58" s="62">
        <v>3</v>
      </c>
      <c r="V58" s="62">
        <v>3</v>
      </c>
      <c r="W58" s="62">
        <v>1</v>
      </c>
      <c r="X58" s="64">
        <v>10</v>
      </c>
      <c r="Y58" s="64">
        <v>7</v>
      </c>
      <c r="Z58" s="64">
        <f t="shared" si="24"/>
        <v>24</v>
      </c>
      <c r="AA58" s="64">
        <f t="shared" si="25"/>
        <v>4.8</v>
      </c>
      <c r="AB58" s="43">
        <f aca="true" t="shared" si="27" ref="AB58:AB77">Z58/Z$77*100</f>
        <v>3.582089552238806</v>
      </c>
    </row>
    <row r="59" spans="2:28" ht="15">
      <c r="B59" s="47" t="s">
        <v>165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75">
        <v>0</v>
      </c>
      <c r="L59" s="75">
        <v>0</v>
      </c>
      <c r="M59" s="64">
        <f t="shared" si="22"/>
        <v>0</v>
      </c>
      <c r="N59" s="64">
        <f t="shared" si="23"/>
        <v>0</v>
      </c>
      <c r="O59" s="117" t="e">
        <f t="shared" si="26"/>
        <v>#DIV/0!</v>
      </c>
      <c r="P59" s="62">
        <v>0</v>
      </c>
      <c r="Q59" s="62">
        <v>1</v>
      </c>
      <c r="R59" s="62">
        <v>2</v>
      </c>
      <c r="S59" s="62">
        <v>4</v>
      </c>
      <c r="T59" s="62">
        <v>2</v>
      </c>
      <c r="U59" s="62">
        <v>0</v>
      </c>
      <c r="V59" s="62">
        <v>4</v>
      </c>
      <c r="W59" s="62">
        <v>4</v>
      </c>
      <c r="X59" s="63">
        <v>3</v>
      </c>
      <c r="Y59" s="63">
        <v>0</v>
      </c>
      <c r="Z59" s="64">
        <f t="shared" si="24"/>
        <v>11</v>
      </c>
      <c r="AA59" s="64">
        <f t="shared" si="25"/>
        <v>2.2</v>
      </c>
      <c r="AB59" s="43">
        <f t="shared" si="27"/>
        <v>1.6417910447761193</v>
      </c>
    </row>
    <row r="60" spans="2:28" ht="15">
      <c r="B60" s="47" t="s">
        <v>166</v>
      </c>
      <c r="C60" s="62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4">
        <f t="shared" si="22"/>
        <v>0</v>
      </c>
      <c r="N60" s="64">
        <f t="shared" si="23"/>
        <v>0</v>
      </c>
      <c r="O60" s="117" t="e">
        <f t="shared" si="26"/>
        <v>#DIV/0!</v>
      </c>
      <c r="P60" s="62">
        <v>2</v>
      </c>
      <c r="Q60" s="62">
        <v>4</v>
      </c>
      <c r="R60" s="62">
        <v>1</v>
      </c>
      <c r="S60" s="62">
        <v>1</v>
      </c>
      <c r="T60" s="62">
        <v>4</v>
      </c>
      <c r="U60" s="62">
        <v>0</v>
      </c>
      <c r="V60" s="62">
        <v>3</v>
      </c>
      <c r="W60" s="62">
        <v>2</v>
      </c>
      <c r="X60" s="64">
        <v>1</v>
      </c>
      <c r="Y60" s="64">
        <v>1</v>
      </c>
      <c r="Z60" s="64">
        <f t="shared" si="24"/>
        <v>7</v>
      </c>
      <c r="AA60" s="64">
        <f t="shared" si="25"/>
        <v>1.4</v>
      </c>
      <c r="AB60" s="43">
        <f t="shared" si="27"/>
        <v>1.0447761194029852</v>
      </c>
    </row>
    <row r="61" spans="2:28" ht="15">
      <c r="B61" s="47" t="s">
        <v>167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4">
        <f t="shared" si="22"/>
        <v>0</v>
      </c>
      <c r="N61" s="64">
        <f t="shared" si="23"/>
        <v>0</v>
      </c>
      <c r="O61" s="117" t="e">
        <f t="shared" si="26"/>
        <v>#DIV/0!</v>
      </c>
      <c r="P61" s="62">
        <v>7</v>
      </c>
      <c r="Q61" s="62">
        <v>6</v>
      </c>
      <c r="R61" s="62">
        <v>5</v>
      </c>
      <c r="S61" s="62">
        <v>7</v>
      </c>
      <c r="T61" s="62">
        <v>8</v>
      </c>
      <c r="U61" s="62">
        <v>10</v>
      </c>
      <c r="V61" s="62">
        <v>6</v>
      </c>
      <c r="W61" s="62">
        <v>5</v>
      </c>
      <c r="X61" s="64">
        <v>2</v>
      </c>
      <c r="Y61" s="64">
        <v>9</v>
      </c>
      <c r="Z61" s="64">
        <f t="shared" si="24"/>
        <v>32</v>
      </c>
      <c r="AA61" s="64">
        <f t="shared" si="25"/>
        <v>6.4</v>
      </c>
      <c r="AB61" s="43">
        <f t="shared" si="27"/>
        <v>4.776119402985075</v>
      </c>
    </row>
    <row r="62" spans="2:28" ht="15">
      <c r="B62" s="47" t="s">
        <v>168</v>
      </c>
      <c r="C62" s="62">
        <v>0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4">
        <f t="shared" si="22"/>
        <v>0</v>
      </c>
      <c r="N62" s="64">
        <f t="shared" si="23"/>
        <v>0</v>
      </c>
      <c r="O62" s="117" t="e">
        <f t="shared" si="26"/>
        <v>#DIV/0!</v>
      </c>
      <c r="P62" s="62">
        <v>16</v>
      </c>
      <c r="Q62" s="62">
        <v>15</v>
      </c>
      <c r="R62" s="62">
        <v>7</v>
      </c>
      <c r="S62" s="62">
        <v>13</v>
      </c>
      <c r="T62" s="62">
        <v>15</v>
      </c>
      <c r="U62" s="62">
        <v>11</v>
      </c>
      <c r="V62" s="62">
        <v>10</v>
      </c>
      <c r="W62" s="62">
        <v>7</v>
      </c>
      <c r="X62" s="64">
        <v>16</v>
      </c>
      <c r="Y62" s="64">
        <v>14</v>
      </c>
      <c r="Z62" s="64">
        <f t="shared" si="24"/>
        <v>58</v>
      </c>
      <c r="AA62" s="64">
        <f t="shared" si="25"/>
        <v>11.6</v>
      </c>
      <c r="AB62" s="43">
        <f t="shared" si="27"/>
        <v>8.656716417910449</v>
      </c>
    </row>
    <row r="63" spans="2:28" ht="15">
      <c r="B63" s="47" t="s">
        <v>169</v>
      </c>
      <c r="C63" s="62">
        <v>0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4">
        <f t="shared" si="22"/>
        <v>0</v>
      </c>
      <c r="N63" s="64">
        <f t="shared" si="23"/>
        <v>0</v>
      </c>
      <c r="O63" s="117" t="e">
        <f t="shared" si="26"/>
        <v>#DIV/0!</v>
      </c>
      <c r="P63" s="62">
        <v>7</v>
      </c>
      <c r="Q63" s="62">
        <v>14</v>
      </c>
      <c r="R63" s="62">
        <v>10</v>
      </c>
      <c r="S63" s="62">
        <v>7</v>
      </c>
      <c r="T63" s="62">
        <v>13</v>
      </c>
      <c r="U63" s="62">
        <v>11</v>
      </c>
      <c r="V63" s="62">
        <v>19</v>
      </c>
      <c r="W63" s="62">
        <v>17</v>
      </c>
      <c r="X63" s="64">
        <v>11</v>
      </c>
      <c r="Y63" s="64">
        <v>14</v>
      </c>
      <c r="Z63" s="64">
        <f t="shared" si="24"/>
        <v>72</v>
      </c>
      <c r="AA63" s="64">
        <f t="shared" si="25"/>
        <v>14.4</v>
      </c>
      <c r="AB63" s="43">
        <f t="shared" si="27"/>
        <v>10.746268656716417</v>
      </c>
    </row>
    <row r="64" spans="2:28" ht="15">
      <c r="B64" s="47" t="s">
        <v>170</v>
      </c>
      <c r="C64" s="62">
        <v>0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75">
        <v>0</v>
      </c>
      <c r="L64" s="75">
        <v>0</v>
      </c>
      <c r="M64" s="64">
        <f t="shared" si="22"/>
        <v>0</v>
      </c>
      <c r="N64" s="64">
        <f t="shared" si="23"/>
        <v>0</v>
      </c>
      <c r="O64" s="117" t="e">
        <f t="shared" si="26"/>
        <v>#DIV/0!</v>
      </c>
      <c r="P64" s="62">
        <v>18</v>
      </c>
      <c r="Q64" s="62">
        <v>13</v>
      </c>
      <c r="R64" s="62">
        <v>24</v>
      </c>
      <c r="S64" s="62">
        <v>17</v>
      </c>
      <c r="T64" s="62">
        <v>15</v>
      </c>
      <c r="U64" s="62">
        <v>14</v>
      </c>
      <c r="V64" s="62">
        <v>19</v>
      </c>
      <c r="W64" s="62">
        <v>25</v>
      </c>
      <c r="X64" s="67">
        <v>19</v>
      </c>
      <c r="Y64" s="67">
        <v>25</v>
      </c>
      <c r="Z64" s="64">
        <f t="shared" si="24"/>
        <v>102</v>
      </c>
      <c r="AA64" s="64">
        <f t="shared" si="25"/>
        <v>20.4</v>
      </c>
      <c r="AB64" s="43">
        <f t="shared" si="27"/>
        <v>15.223880597014924</v>
      </c>
    </row>
    <row r="65" spans="2:28" ht="15">
      <c r="B65" s="47" t="s">
        <v>73</v>
      </c>
      <c r="C65" s="62">
        <v>0</v>
      </c>
      <c r="D65" s="62">
        <v>0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4">
        <f aca="true" t="shared" si="28" ref="M65:M77">SUM(H65:L65)</f>
        <v>0</v>
      </c>
      <c r="N65" s="64">
        <f t="shared" si="23"/>
        <v>0</v>
      </c>
      <c r="O65" s="117" t="e">
        <f t="shared" si="26"/>
        <v>#DIV/0!</v>
      </c>
      <c r="P65" s="62">
        <v>11</v>
      </c>
      <c r="Q65" s="62">
        <v>9</v>
      </c>
      <c r="R65" s="62">
        <v>9</v>
      </c>
      <c r="S65" s="62">
        <v>8</v>
      </c>
      <c r="T65" s="62">
        <v>19</v>
      </c>
      <c r="U65" s="62">
        <v>8</v>
      </c>
      <c r="V65" s="62">
        <v>10</v>
      </c>
      <c r="W65" s="62">
        <v>8</v>
      </c>
      <c r="X65" s="67">
        <v>15</v>
      </c>
      <c r="Y65" s="67">
        <v>6</v>
      </c>
      <c r="Z65" s="64">
        <f aca="true" t="shared" si="29" ref="Z65:Z77">SUM(U65:Y65)</f>
        <v>47</v>
      </c>
      <c r="AA65" s="64">
        <f t="shared" si="25"/>
        <v>9.4</v>
      </c>
      <c r="AB65" s="43">
        <f t="shared" si="27"/>
        <v>7.014925373134329</v>
      </c>
    </row>
    <row r="66" spans="2:28" ht="15">
      <c r="B66" s="48" t="s">
        <v>74</v>
      </c>
      <c r="C66" s="62">
        <v>0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75">
        <v>0</v>
      </c>
      <c r="L66" s="75">
        <v>0</v>
      </c>
      <c r="M66" s="64">
        <f t="shared" si="28"/>
        <v>0</v>
      </c>
      <c r="N66" s="64">
        <f t="shared" si="23"/>
        <v>0</v>
      </c>
      <c r="O66" s="117" t="e">
        <f t="shared" si="26"/>
        <v>#DIV/0!</v>
      </c>
      <c r="P66" s="62">
        <v>12</v>
      </c>
      <c r="Q66" s="62">
        <v>13</v>
      </c>
      <c r="R66" s="62">
        <v>4</v>
      </c>
      <c r="S66" s="62">
        <v>8</v>
      </c>
      <c r="T66" s="62">
        <v>9</v>
      </c>
      <c r="U66" s="62">
        <v>7</v>
      </c>
      <c r="V66" s="62">
        <v>7</v>
      </c>
      <c r="W66" s="62">
        <v>4</v>
      </c>
      <c r="X66" s="63">
        <v>7</v>
      </c>
      <c r="Y66" s="63">
        <v>8</v>
      </c>
      <c r="Z66" s="64">
        <f t="shared" si="29"/>
        <v>33</v>
      </c>
      <c r="AA66" s="64">
        <f t="shared" si="25"/>
        <v>6.6</v>
      </c>
      <c r="AB66" s="43">
        <f t="shared" si="27"/>
        <v>4.925373134328359</v>
      </c>
    </row>
    <row r="67" spans="2:28" ht="15">
      <c r="B67" s="47" t="s">
        <v>75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4">
        <f t="shared" si="28"/>
        <v>0</v>
      </c>
      <c r="N67" s="64">
        <f t="shared" si="23"/>
        <v>0</v>
      </c>
      <c r="O67" s="117" t="e">
        <f t="shared" si="26"/>
        <v>#DIV/0!</v>
      </c>
      <c r="P67" s="62">
        <v>6</v>
      </c>
      <c r="Q67" s="62">
        <v>5</v>
      </c>
      <c r="R67" s="62">
        <v>7</v>
      </c>
      <c r="S67" s="62">
        <v>11</v>
      </c>
      <c r="T67" s="62">
        <v>11</v>
      </c>
      <c r="U67" s="62">
        <v>5</v>
      </c>
      <c r="V67" s="62">
        <v>8</v>
      </c>
      <c r="W67" s="62">
        <v>9</v>
      </c>
      <c r="X67" s="64">
        <v>5</v>
      </c>
      <c r="Y67" s="64">
        <v>5</v>
      </c>
      <c r="Z67" s="64">
        <f t="shared" si="29"/>
        <v>32</v>
      </c>
      <c r="AA67" s="64">
        <f t="shared" si="25"/>
        <v>6.4</v>
      </c>
      <c r="AB67" s="43">
        <f t="shared" si="27"/>
        <v>4.776119402985075</v>
      </c>
    </row>
    <row r="68" spans="2:28" ht="15">
      <c r="B68" s="42" t="s">
        <v>76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75">
        <v>0</v>
      </c>
      <c r="L68" s="75">
        <v>0</v>
      </c>
      <c r="M68" s="64">
        <f t="shared" si="28"/>
        <v>0</v>
      </c>
      <c r="N68" s="64">
        <f t="shared" si="23"/>
        <v>0</v>
      </c>
      <c r="O68" s="117" t="e">
        <f t="shared" si="26"/>
        <v>#DIV/0!</v>
      </c>
      <c r="P68" s="62">
        <v>7</v>
      </c>
      <c r="Q68" s="62">
        <v>4</v>
      </c>
      <c r="R68" s="62">
        <v>8</v>
      </c>
      <c r="S68" s="62">
        <v>7</v>
      </c>
      <c r="T68" s="62">
        <v>8</v>
      </c>
      <c r="U68" s="62">
        <v>5</v>
      </c>
      <c r="V68" s="62">
        <v>11</v>
      </c>
      <c r="W68" s="62">
        <v>6</v>
      </c>
      <c r="X68" s="63">
        <v>8</v>
      </c>
      <c r="Y68" s="63">
        <v>11</v>
      </c>
      <c r="Z68" s="64">
        <f t="shared" si="29"/>
        <v>41</v>
      </c>
      <c r="AA68" s="64">
        <f t="shared" si="25"/>
        <v>8.2</v>
      </c>
      <c r="AB68" s="43">
        <f t="shared" si="27"/>
        <v>6.119402985074627</v>
      </c>
    </row>
    <row r="69" spans="2:28" ht="15">
      <c r="B69" s="44" t="s">
        <v>77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4">
        <f t="shared" si="28"/>
        <v>0</v>
      </c>
      <c r="N69" s="64">
        <f t="shared" si="23"/>
        <v>0</v>
      </c>
      <c r="O69" s="117" t="e">
        <f t="shared" si="26"/>
        <v>#DIV/0!</v>
      </c>
      <c r="P69" s="62">
        <v>9</v>
      </c>
      <c r="Q69" s="62">
        <v>2</v>
      </c>
      <c r="R69" s="62">
        <v>6</v>
      </c>
      <c r="S69" s="62">
        <v>4</v>
      </c>
      <c r="T69" s="62">
        <v>8</v>
      </c>
      <c r="U69" s="62">
        <v>5</v>
      </c>
      <c r="V69" s="62">
        <v>4</v>
      </c>
      <c r="W69" s="62">
        <v>6</v>
      </c>
      <c r="X69" s="64">
        <v>3</v>
      </c>
      <c r="Y69" s="64">
        <v>5</v>
      </c>
      <c r="Z69" s="64">
        <f t="shared" si="29"/>
        <v>23</v>
      </c>
      <c r="AA69" s="64">
        <f t="shared" si="25"/>
        <v>4.6</v>
      </c>
      <c r="AB69" s="43">
        <f t="shared" si="27"/>
        <v>3.4328358208955225</v>
      </c>
    </row>
    <row r="70" spans="2:28" ht="15">
      <c r="B70" s="44" t="s">
        <v>78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75">
        <v>0</v>
      </c>
      <c r="L70" s="75">
        <v>0</v>
      </c>
      <c r="M70" s="64">
        <f t="shared" si="28"/>
        <v>0</v>
      </c>
      <c r="N70" s="64">
        <f t="shared" si="23"/>
        <v>0</v>
      </c>
      <c r="O70" s="117" t="e">
        <f t="shared" si="26"/>
        <v>#DIV/0!</v>
      </c>
      <c r="P70" s="62">
        <v>5</v>
      </c>
      <c r="Q70" s="62">
        <v>6</v>
      </c>
      <c r="R70" s="62">
        <v>4</v>
      </c>
      <c r="S70" s="62">
        <v>2</v>
      </c>
      <c r="T70" s="62">
        <v>4</v>
      </c>
      <c r="U70" s="62">
        <v>1</v>
      </c>
      <c r="V70" s="62">
        <v>3</v>
      </c>
      <c r="W70" s="62">
        <v>7</v>
      </c>
      <c r="X70" s="63">
        <v>2</v>
      </c>
      <c r="Y70" s="63">
        <v>2</v>
      </c>
      <c r="Z70" s="64">
        <f t="shared" si="29"/>
        <v>15</v>
      </c>
      <c r="AA70" s="64">
        <f t="shared" si="25"/>
        <v>3</v>
      </c>
      <c r="AB70" s="43">
        <f t="shared" si="27"/>
        <v>2.2388059701492535</v>
      </c>
    </row>
    <row r="71" spans="2:28" ht="15">
      <c r="B71" s="44" t="s">
        <v>79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4">
        <f t="shared" si="28"/>
        <v>0</v>
      </c>
      <c r="N71" s="64">
        <f t="shared" si="23"/>
        <v>0</v>
      </c>
      <c r="O71" s="117" t="e">
        <f t="shared" si="26"/>
        <v>#DIV/0!</v>
      </c>
      <c r="P71" s="62">
        <v>3</v>
      </c>
      <c r="Q71" s="62">
        <v>5</v>
      </c>
      <c r="R71" s="62">
        <v>6</v>
      </c>
      <c r="S71" s="62">
        <v>4</v>
      </c>
      <c r="T71" s="62">
        <v>0</v>
      </c>
      <c r="U71" s="62">
        <v>0</v>
      </c>
      <c r="V71" s="62">
        <v>3</v>
      </c>
      <c r="W71" s="62">
        <v>8</v>
      </c>
      <c r="X71" s="64">
        <v>4</v>
      </c>
      <c r="Y71" s="64">
        <v>3</v>
      </c>
      <c r="Z71" s="64">
        <f t="shared" si="29"/>
        <v>18</v>
      </c>
      <c r="AA71" s="64">
        <f t="shared" si="25"/>
        <v>3.6</v>
      </c>
      <c r="AB71" s="43">
        <f t="shared" si="27"/>
        <v>2.6865671641791042</v>
      </c>
    </row>
    <row r="72" spans="2:28" ht="15">
      <c r="B72" s="44" t="s">
        <v>80</v>
      </c>
      <c r="C72" s="62">
        <v>0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4">
        <f t="shared" si="28"/>
        <v>0</v>
      </c>
      <c r="N72" s="64">
        <f t="shared" si="23"/>
        <v>0</v>
      </c>
      <c r="O72" s="117" t="e">
        <f t="shared" si="26"/>
        <v>#DIV/0!</v>
      </c>
      <c r="P72" s="62">
        <v>7</v>
      </c>
      <c r="Q72" s="62">
        <v>5</v>
      </c>
      <c r="R72" s="62">
        <v>5</v>
      </c>
      <c r="S72" s="62">
        <v>6</v>
      </c>
      <c r="T72" s="62">
        <v>3</v>
      </c>
      <c r="U72" s="62">
        <v>2</v>
      </c>
      <c r="V72" s="62">
        <v>2</v>
      </c>
      <c r="W72" s="62">
        <v>3</v>
      </c>
      <c r="X72" s="64">
        <v>7</v>
      </c>
      <c r="Y72" s="64">
        <v>3</v>
      </c>
      <c r="Z72" s="64">
        <f t="shared" si="29"/>
        <v>17</v>
      </c>
      <c r="AA72" s="64">
        <f t="shared" si="25"/>
        <v>3.4</v>
      </c>
      <c r="AB72" s="43">
        <f t="shared" si="27"/>
        <v>2.5373134328358207</v>
      </c>
    </row>
    <row r="73" spans="2:28" ht="15">
      <c r="B73" s="44" t="s">
        <v>81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75">
        <v>0</v>
      </c>
      <c r="L73" s="75">
        <v>0</v>
      </c>
      <c r="M73" s="64">
        <f t="shared" si="28"/>
        <v>0</v>
      </c>
      <c r="N73" s="64">
        <f t="shared" si="23"/>
        <v>0</v>
      </c>
      <c r="O73" s="117" t="e">
        <f t="shared" si="26"/>
        <v>#DIV/0!</v>
      </c>
      <c r="P73" s="62">
        <v>5</v>
      </c>
      <c r="Q73" s="62">
        <v>10</v>
      </c>
      <c r="R73" s="62">
        <v>2</v>
      </c>
      <c r="S73" s="62">
        <v>4</v>
      </c>
      <c r="T73" s="62">
        <v>5</v>
      </c>
      <c r="U73" s="62">
        <v>3</v>
      </c>
      <c r="V73" s="62">
        <v>1</v>
      </c>
      <c r="W73" s="62">
        <v>2</v>
      </c>
      <c r="X73" s="63">
        <v>5</v>
      </c>
      <c r="Y73" s="63">
        <v>3</v>
      </c>
      <c r="Z73" s="64">
        <f t="shared" si="29"/>
        <v>14</v>
      </c>
      <c r="AA73" s="64">
        <f t="shared" si="25"/>
        <v>2.8</v>
      </c>
      <c r="AB73" s="43">
        <f t="shared" si="27"/>
        <v>2.0895522388059704</v>
      </c>
    </row>
    <row r="74" spans="2:28" ht="15">
      <c r="B74" s="44" t="s">
        <v>82</v>
      </c>
      <c r="C74" s="62">
        <v>0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4">
        <f t="shared" si="28"/>
        <v>0</v>
      </c>
      <c r="N74" s="64">
        <f t="shared" si="23"/>
        <v>0</v>
      </c>
      <c r="O74" s="117" t="e">
        <f t="shared" si="26"/>
        <v>#DIV/0!</v>
      </c>
      <c r="P74" s="62">
        <v>10</v>
      </c>
      <c r="Q74" s="62">
        <v>16</v>
      </c>
      <c r="R74" s="62">
        <v>14</v>
      </c>
      <c r="S74" s="62">
        <v>13</v>
      </c>
      <c r="T74" s="62">
        <v>14</v>
      </c>
      <c r="U74" s="62">
        <v>14</v>
      </c>
      <c r="V74" s="62">
        <v>10</v>
      </c>
      <c r="W74" s="62">
        <v>10</v>
      </c>
      <c r="X74" s="64">
        <v>5</v>
      </c>
      <c r="Y74" s="64">
        <v>6</v>
      </c>
      <c r="Z74" s="64">
        <f t="shared" si="29"/>
        <v>45</v>
      </c>
      <c r="AA74" s="64">
        <f t="shared" si="25"/>
        <v>9</v>
      </c>
      <c r="AB74" s="43">
        <f t="shared" si="27"/>
        <v>6.7164179104477615</v>
      </c>
    </row>
    <row r="75" spans="2:28" ht="15">
      <c r="B75" s="42" t="s">
        <v>83</v>
      </c>
      <c r="C75" s="62">
        <v>0</v>
      </c>
      <c r="D75" s="62">
        <v>0</v>
      </c>
      <c r="E75" s="62">
        <v>0</v>
      </c>
      <c r="F75" s="62">
        <v>0</v>
      </c>
      <c r="G75" s="62">
        <v>0</v>
      </c>
      <c r="H75" s="62">
        <v>0</v>
      </c>
      <c r="I75" s="62">
        <v>0</v>
      </c>
      <c r="J75" s="62">
        <v>0</v>
      </c>
      <c r="K75" s="75">
        <v>0</v>
      </c>
      <c r="L75" s="75">
        <v>0</v>
      </c>
      <c r="M75" s="64">
        <f t="shared" si="28"/>
        <v>0</v>
      </c>
      <c r="N75" s="64">
        <f t="shared" si="23"/>
        <v>0</v>
      </c>
      <c r="O75" s="117" t="e">
        <f t="shared" si="26"/>
        <v>#DIV/0!</v>
      </c>
      <c r="P75" s="62">
        <v>16</v>
      </c>
      <c r="Q75" s="62">
        <v>14</v>
      </c>
      <c r="R75" s="62">
        <v>9</v>
      </c>
      <c r="S75" s="62">
        <v>14</v>
      </c>
      <c r="T75" s="62">
        <v>10</v>
      </c>
      <c r="U75" s="62">
        <v>6</v>
      </c>
      <c r="V75" s="62">
        <v>10</v>
      </c>
      <c r="W75" s="62">
        <v>10</v>
      </c>
      <c r="X75" s="63">
        <v>9</v>
      </c>
      <c r="Y75" s="63">
        <v>13</v>
      </c>
      <c r="Z75" s="64">
        <f t="shared" si="29"/>
        <v>48</v>
      </c>
      <c r="AA75" s="64">
        <f t="shared" si="25"/>
        <v>9.6</v>
      </c>
      <c r="AB75" s="43">
        <f t="shared" si="27"/>
        <v>7.164179104477612</v>
      </c>
    </row>
    <row r="76" spans="2:28" ht="15.75" thickBot="1">
      <c r="B76" s="44" t="s">
        <v>7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82">
        <f t="shared" si="28"/>
        <v>0</v>
      </c>
      <c r="N76" s="82">
        <f t="shared" si="23"/>
        <v>0</v>
      </c>
      <c r="O76" s="118" t="e">
        <f t="shared" si="26"/>
        <v>#DIV/0!</v>
      </c>
      <c r="P76" s="62">
        <v>0</v>
      </c>
      <c r="Q76" s="62">
        <v>0</v>
      </c>
      <c r="R76" s="62">
        <v>0</v>
      </c>
      <c r="S76" s="62">
        <v>2</v>
      </c>
      <c r="T76" s="62">
        <v>1</v>
      </c>
      <c r="U76" s="62">
        <v>1</v>
      </c>
      <c r="V76" s="62">
        <v>2</v>
      </c>
      <c r="W76" s="62">
        <v>1</v>
      </c>
      <c r="X76" s="64">
        <v>4</v>
      </c>
      <c r="Y76" s="64">
        <v>4</v>
      </c>
      <c r="Z76" s="82">
        <f t="shared" si="29"/>
        <v>12</v>
      </c>
      <c r="AA76" s="82">
        <f t="shared" si="25"/>
        <v>2.4</v>
      </c>
      <c r="AB76" s="94">
        <f t="shared" si="27"/>
        <v>1.791044776119403</v>
      </c>
    </row>
    <row r="77" spans="2:28" ht="15.75" thickBot="1">
      <c r="B77" s="45" t="s">
        <v>163</v>
      </c>
      <c r="C77" s="65">
        <f aca="true" t="shared" si="30" ref="C77:L77">SUM(C57:C76)</f>
        <v>0</v>
      </c>
      <c r="D77" s="66">
        <f t="shared" si="30"/>
        <v>0</v>
      </c>
      <c r="E77" s="66">
        <f t="shared" si="30"/>
        <v>0</v>
      </c>
      <c r="F77" s="66">
        <f t="shared" si="30"/>
        <v>0</v>
      </c>
      <c r="G77" s="66">
        <f t="shared" si="30"/>
        <v>0</v>
      </c>
      <c r="H77" s="66">
        <f t="shared" si="30"/>
        <v>0</v>
      </c>
      <c r="I77" s="66">
        <f t="shared" si="30"/>
        <v>0</v>
      </c>
      <c r="J77" s="66">
        <f t="shared" si="30"/>
        <v>0</v>
      </c>
      <c r="K77" s="66">
        <f t="shared" si="30"/>
        <v>0</v>
      </c>
      <c r="L77" s="66">
        <f t="shared" si="30"/>
        <v>0</v>
      </c>
      <c r="M77" s="66">
        <f t="shared" si="28"/>
        <v>0</v>
      </c>
      <c r="N77" s="66">
        <f t="shared" si="23"/>
        <v>0</v>
      </c>
      <c r="O77" s="150" t="e">
        <f t="shared" si="26"/>
        <v>#DIV/0!</v>
      </c>
      <c r="P77" s="65">
        <f aca="true" t="shared" si="31" ref="P77:Y77">SUM(P57:P76)</f>
        <v>159</v>
      </c>
      <c r="Q77" s="66">
        <f t="shared" si="31"/>
        <v>162</v>
      </c>
      <c r="R77" s="66">
        <f t="shared" si="31"/>
        <v>143</v>
      </c>
      <c r="S77" s="66">
        <f t="shared" si="31"/>
        <v>143</v>
      </c>
      <c r="T77" s="66">
        <f t="shared" si="31"/>
        <v>160</v>
      </c>
      <c r="U77" s="66">
        <f t="shared" si="31"/>
        <v>110</v>
      </c>
      <c r="V77" s="66">
        <f t="shared" si="31"/>
        <v>137</v>
      </c>
      <c r="W77" s="66">
        <f t="shared" si="31"/>
        <v>138</v>
      </c>
      <c r="X77" s="66">
        <f t="shared" si="31"/>
        <v>142</v>
      </c>
      <c r="Y77" s="66">
        <f t="shared" si="31"/>
        <v>143</v>
      </c>
      <c r="Z77" s="66">
        <f t="shared" si="29"/>
        <v>670</v>
      </c>
      <c r="AA77" s="66">
        <f t="shared" si="25"/>
        <v>134</v>
      </c>
      <c r="AB77" s="46">
        <f t="shared" si="27"/>
        <v>100</v>
      </c>
    </row>
    <row r="78" ht="13.5" thickTop="1"/>
  </sheetData>
  <printOptions/>
  <pageMargins left="0.75" right="0.25" top="0.25" bottom="0" header="0" footer="0"/>
  <pageSetup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B26"/>
  <sheetViews>
    <sheetView workbookViewId="0" topLeftCell="A18">
      <selection activeCell="P23" sqref="P23:Y25"/>
    </sheetView>
  </sheetViews>
  <sheetFormatPr defaultColWidth="9.140625" defaultRowHeight="12.75"/>
  <cols>
    <col min="1" max="1" width="1.1484375" style="0" customWidth="1"/>
    <col min="2" max="2" width="23.00390625" style="0" customWidth="1"/>
    <col min="3" max="7" width="0" style="0" hidden="1" customWidth="1"/>
    <col min="13" max="13" width="0" style="0" hidden="1" customWidth="1"/>
    <col min="16" max="27" width="0" style="0" hidden="1" customWidth="1"/>
  </cols>
  <sheetData>
    <row r="1" spans="2:24" ht="12.75">
      <c r="B1" s="1" t="s">
        <v>0</v>
      </c>
      <c r="N1" s="10"/>
      <c r="W1" s="96"/>
      <c r="X1" s="96"/>
    </row>
    <row r="2" spans="2:14" ht="12.75">
      <c r="B2" s="1" t="s">
        <v>1</v>
      </c>
      <c r="N2" s="10"/>
    </row>
    <row r="3" spans="2:14" ht="12.75">
      <c r="B3" s="1" t="s">
        <v>2</v>
      </c>
      <c r="N3" s="10"/>
    </row>
    <row r="4" spans="2:28" ht="12.75">
      <c r="B4" s="97" t="s">
        <v>114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5" ht="18.75">
      <c r="B5" s="5" t="str">
        <f>Summary!B5</f>
        <v>Montgomery County - Pedestrian On Foot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1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2:25" ht="15.75" thickBot="1">
      <c r="B6" s="22" t="s">
        <v>172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2:28" ht="16.5" thickBot="1" thickTop="1">
      <c r="B7" s="33"/>
      <c r="C7" s="34" t="s">
        <v>103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148"/>
      <c r="P7" s="34" t="s">
        <v>117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106"/>
      <c r="AB7" s="36" t="s">
        <v>118</v>
      </c>
    </row>
    <row r="8" spans="2:28" ht="15.75" thickBot="1">
      <c r="B8" s="37" t="s">
        <v>173</v>
      </c>
      <c r="C8" s="38">
        <v>1994</v>
      </c>
      <c r="D8" s="39">
        <v>1995</v>
      </c>
      <c r="E8" s="39">
        <v>1996</v>
      </c>
      <c r="F8" s="39">
        <v>1997</v>
      </c>
      <c r="G8" s="39">
        <v>1998</v>
      </c>
      <c r="H8" s="39">
        <v>1999</v>
      </c>
      <c r="I8" s="39">
        <v>2000</v>
      </c>
      <c r="J8" s="70">
        <v>2001</v>
      </c>
      <c r="K8" s="84">
        <v>2002</v>
      </c>
      <c r="L8" s="84">
        <v>2003</v>
      </c>
      <c r="M8" s="39" t="s">
        <v>3</v>
      </c>
      <c r="N8" s="40" t="s">
        <v>4</v>
      </c>
      <c r="O8" s="149" t="s">
        <v>5</v>
      </c>
      <c r="P8" s="38">
        <v>1994</v>
      </c>
      <c r="Q8" s="39">
        <v>1995</v>
      </c>
      <c r="R8" s="39">
        <v>1996</v>
      </c>
      <c r="S8" s="39">
        <v>1997</v>
      </c>
      <c r="T8" s="39">
        <v>1998</v>
      </c>
      <c r="U8" s="39">
        <v>1999</v>
      </c>
      <c r="V8" s="39">
        <v>2000</v>
      </c>
      <c r="W8" s="70">
        <v>2001</v>
      </c>
      <c r="X8" s="39">
        <v>2002</v>
      </c>
      <c r="Y8" s="39">
        <v>2003</v>
      </c>
      <c r="Z8" s="39" t="s">
        <v>3</v>
      </c>
      <c r="AA8" s="113" t="s">
        <v>4</v>
      </c>
      <c r="AB8" s="41" t="s">
        <v>5</v>
      </c>
    </row>
    <row r="9" spans="2:28" ht="15">
      <c r="B9" s="44" t="s">
        <v>86</v>
      </c>
      <c r="C9" s="62">
        <v>8</v>
      </c>
      <c r="D9" s="62">
        <v>23</v>
      </c>
      <c r="E9" s="62">
        <v>19</v>
      </c>
      <c r="F9" s="62">
        <v>14</v>
      </c>
      <c r="G9" s="62">
        <v>19</v>
      </c>
      <c r="H9" s="62">
        <v>24</v>
      </c>
      <c r="I9" s="62">
        <v>28</v>
      </c>
      <c r="J9" s="62">
        <v>16</v>
      </c>
      <c r="K9" s="75">
        <v>35</v>
      </c>
      <c r="L9" s="75">
        <v>35</v>
      </c>
      <c r="M9" s="63">
        <f>SUM(H9:L9)</f>
        <v>138</v>
      </c>
      <c r="N9" s="67">
        <f>M9/5</f>
        <v>27.6</v>
      </c>
      <c r="O9" s="115">
        <f>M9/M$12*100</f>
        <v>45.6953642384106</v>
      </c>
      <c r="P9" s="62">
        <v>33828</v>
      </c>
      <c r="Q9" s="62">
        <v>34816</v>
      </c>
      <c r="R9" s="62">
        <v>35474</v>
      </c>
      <c r="S9" s="62">
        <v>34463</v>
      </c>
      <c r="T9" s="62">
        <v>32968</v>
      </c>
      <c r="U9" s="62">
        <v>33728</v>
      </c>
      <c r="V9" s="62">
        <v>33820</v>
      </c>
      <c r="W9" s="62">
        <v>33328</v>
      </c>
      <c r="X9" s="63">
        <v>32695</v>
      </c>
      <c r="Y9" s="63">
        <v>31681</v>
      </c>
      <c r="Z9" s="63">
        <f>SUM(U9:Y9)</f>
        <v>165252</v>
      </c>
      <c r="AA9" s="67">
        <f>Z9/5</f>
        <v>33050.4</v>
      </c>
      <c r="AB9" s="116">
        <f>Z9/Z$12*100</f>
        <v>47.557543211368774</v>
      </c>
    </row>
    <row r="10" spans="2:28" ht="15">
      <c r="B10" s="44" t="s">
        <v>87</v>
      </c>
      <c r="C10" s="62">
        <v>21</v>
      </c>
      <c r="D10" s="62">
        <v>27</v>
      </c>
      <c r="E10" s="62">
        <v>34</v>
      </c>
      <c r="F10" s="62">
        <v>33</v>
      </c>
      <c r="G10" s="62">
        <v>22</v>
      </c>
      <c r="H10" s="62">
        <v>43</v>
      </c>
      <c r="I10" s="62">
        <v>27</v>
      </c>
      <c r="J10" s="62">
        <v>36</v>
      </c>
      <c r="K10" s="62">
        <v>38</v>
      </c>
      <c r="L10" s="62">
        <v>19</v>
      </c>
      <c r="M10" s="64">
        <f>SUM(H10:L10)</f>
        <v>163</v>
      </c>
      <c r="N10" s="64">
        <f>M10/5</f>
        <v>32.6</v>
      </c>
      <c r="O10" s="117">
        <f>M10/M$12*100</f>
        <v>53.973509933774835</v>
      </c>
      <c r="P10" s="62">
        <v>36373</v>
      </c>
      <c r="Q10" s="62">
        <v>37638</v>
      </c>
      <c r="R10" s="62">
        <v>38503</v>
      </c>
      <c r="S10" s="62">
        <v>37198</v>
      </c>
      <c r="T10" s="62">
        <v>36211</v>
      </c>
      <c r="U10" s="62">
        <v>35788</v>
      </c>
      <c r="V10" s="62">
        <v>35831</v>
      </c>
      <c r="W10" s="62">
        <v>35919</v>
      </c>
      <c r="X10" s="64">
        <v>35968</v>
      </c>
      <c r="Y10" s="64">
        <v>33144</v>
      </c>
      <c r="Z10" s="64">
        <f>SUM(U10:Y10)</f>
        <v>176650</v>
      </c>
      <c r="AA10" s="64">
        <f>Z10/5</f>
        <v>35330</v>
      </c>
      <c r="AB10" s="43">
        <f>Z10/Z$12*100</f>
        <v>50.837750879192356</v>
      </c>
    </row>
    <row r="11" spans="2:28" ht="15.75" thickBot="1">
      <c r="B11" s="44" t="s">
        <v>7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1</v>
      </c>
      <c r="I11" s="62">
        <v>0</v>
      </c>
      <c r="J11" s="62">
        <v>0</v>
      </c>
      <c r="K11" s="75">
        <v>0</v>
      </c>
      <c r="L11" s="75">
        <v>0</v>
      </c>
      <c r="M11" s="82">
        <f>SUM(H11:L11)</f>
        <v>1</v>
      </c>
      <c r="N11" s="82">
        <f>M11/5</f>
        <v>0.2</v>
      </c>
      <c r="O11" s="118">
        <f>M11/M$12*100</f>
        <v>0.33112582781456956</v>
      </c>
      <c r="P11" s="62">
        <v>302</v>
      </c>
      <c r="Q11" s="62">
        <v>479</v>
      </c>
      <c r="R11" s="62">
        <v>340</v>
      </c>
      <c r="S11" s="62">
        <v>304</v>
      </c>
      <c r="T11" s="62">
        <v>376</v>
      </c>
      <c r="U11" s="62">
        <v>355</v>
      </c>
      <c r="V11" s="62">
        <v>494</v>
      </c>
      <c r="W11" s="62">
        <v>1702</v>
      </c>
      <c r="X11" s="63">
        <v>2212</v>
      </c>
      <c r="Y11" s="63">
        <v>813</v>
      </c>
      <c r="Z11" s="82">
        <f>SUM(U11:Y11)</f>
        <v>5576</v>
      </c>
      <c r="AA11" s="82">
        <f>Z11/5</f>
        <v>1115.2</v>
      </c>
      <c r="AB11" s="94">
        <f>Z11/Z$12*100</f>
        <v>1.6047059094388711</v>
      </c>
    </row>
    <row r="12" spans="2:28" ht="15.75" thickBot="1">
      <c r="B12" s="45" t="s">
        <v>162</v>
      </c>
      <c r="C12" s="65">
        <f>SUM(C9:C11)</f>
        <v>29</v>
      </c>
      <c r="D12" s="81">
        <f>SUM(D9:D11)</f>
        <v>50</v>
      </c>
      <c r="E12" s="81">
        <f aca="true" t="shared" si="0" ref="E12:K12">SUM(E9:E11)</f>
        <v>53</v>
      </c>
      <c r="F12" s="81">
        <f t="shared" si="0"/>
        <v>47</v>
      </c>
      <c r="G12" s="81">
        <f t="shared" si="0"/>
        <v>41</v>
      </c>
      <c r="H12" s="81">
        <f t="shared" si="0"/>
        <v>68</v>
      </c>
      <c r="I12" s="81">
        <f t="shared" si="0"/>
        <v>55</v>
      </c>
      <c r="J12" s="81">
        <f t="shared" si="0"/>
        <v>52</v>
      </c>
      <c r="K12" s="81">
        <f t="shared" si="0"/>
        <v>73</v>
      </c>
      <c r="L12" s="66">
        <f>SUM(L9:L11)</f>
        <v>54</v>
      </c>
      <c r="M12" s="66">
        <f>SUM(H12:L12)</f>
        <v>302</v>
      </c>
      <c r="N12" s="66">
        <f>M12/5</f>
        <v>60.4</v>
      </c>
      <c r="O12" s="150">
        <f>M12/M$12*100</f>
        <v>100</v>
      </c>
      <c r="P12" s="65">
        <f>SUM(P9:P11)</f>
        <v>70503</v>
      </c>
      <c r="Q12" s="81">
        <f>SUM(Q9:Q11)</f>
        <v>72933</v>
      </c>
      <c r="R12" s="81">
        <f aca="true" t="shared" si="1" ref="R12:X12">SUM(R9:R11)</f>
        <v>74317</v>
      </c>
      <c r="S12" s="81">
        <f t="shared" si="1"/>
        <v>71965</v>
      </c>
      <c r="T12" s="81">
        <f t="shared" si="1"/>
        <v>69555</v>
      </c>
      <c r="U12" s="81">
        <f t="shared" si="1"/>
        <v>69871</v>
      </c>
      <c r="V12" s="81">
        <f t="shared" si="1"/>
        <v>70145</v>
      </c>
      <c r="W12" s="81">
        <f t="shared" si="1"/>
        <v>70949</v>
      </c>
      <c r="X12" s="81">
        <f t="shared" si="1"/>
        <v>70875</v>
      </c>
      <c r="Y12" s="66">
        <f>SUM(Y9:Y11)</f>
        <v>65638</v>
      </c>
      <c r="Z12" s="66">
        <f>SUM(U12:Y12)</f>
        <v>347478</v>
      </c>
      <c r="AA12" s="66">
        <f>Z12/5</f>
        <v>69495.6</v>
      </c>
      <c r="AB12" s="46">
        <f>Z12/Z$12*100</f>
        <v>100</v>
      </c>
    </row>
    <row r="13" ht="14.25" thickBot="1" thickTop="1"/>
    <row r="14" spans="2:28" ht="16.5" thickBot="1" thickTop="1">
      <c r="B14" s="33"/>
      <c r="C14" s="34" t="s">
        <v>103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148"/>
      <c r="P14" s="34" t="s">
        <v>117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106"/>
      <c r="AB14" s="36" t="s">
        <v>118</v>
      </c>
    </row>
    <row r="15" spans="2:28" ht="15.75" thickBot="1">
      <c r="B15" s="37" t="s">
        <v>173</v>
      </c>
      <c r="C15" s="83">
        <f aca="true" t="shared" si="2" ref="C15:L15">C8</f>
        <v>1994</v>
      </c>
      <c r="D15" s="39">
        <f t="shared" si="2"/>
        <v>1995</v>
      </c>
      <c r="E15" s="39">
        <f t="shared" si="2"/>
        <v>1996</v>
      </c>
      <c r="F15" s="39">
        <f t="shared" si="2"/>
        <v>1997</v>
      </c>
      <c r="G15" s="39">
        <f t="shared" si="2"/>
        <v>1998</v>
      </c>
      <c r="H15" s="39">
        <f t="shared" si="2"/>
        <v>1999</v>
      </c>
      <c r="I15" s="39">
        <f t="shared" si="2"/>
        <v>2000</v>
      </c>
      <c r="J15" s="39">
        <f t="shared" si="2"/>
        <v>2001</v>
      </c>
      <c r="K15" s="39">
        <f t="shared" si="2"/>
        <v>2002</v>
      </c>
      <c r="L15" s="39">
        <f t="shared" si="2"/>
        <v>2003</v>
      </c>
      <c r="M15" s="39" t="s">
        <v>3</v>
      </c>
      <c r="N15" s="40" t="s">
        <v>4</v>
      </c>
      <c r="O15" s="149" t="s">
        <v>5</v>
      </c>
      <c r="P15" s="83">
        <f>P8</f>
        <v>1994</v>
      </c>
      <c r="Q15" s="39">
        <f aca="true" t="shared" si="3" ref="Q15:Y15">Q8</f>
        <v>1995</v>
      </c>
      <c r="R15" s="39">
        <f t="shared" si="3"/>
        <v>1996</v>
      </c>
      <c r="S15" s="39">
        <f t="shared" si="3"/>
        <v>1997</v>
      </c>
      <c r="T15" s="39">
        <f t="shared" si="3"/>
        <v>1998</v>
      </c>
      <c r="U15" s="39">
        <f t="shared" si="3"/>
        <v>1999</v>
      </c>
      <c r="V15" s="39">
        <f t="shared" si="3"/>
        <v>2000</v>
      </c>
      <c r="W15" s="39">
        <f t="shared" si="3"/>
        <v>2001</v>
      </c>
      <c r="X15" s="39">
        <f t="shared" si="3"/>
        <v>2002</v>
      </c>
      <c r="Y15" s="39">
        <f t="shared" si="3"/>
        <v>2003</v>
      </c>
      <c r="Z15" s="39" t="s">
        <v>3</v>
      </c>
      <c r="AA15" s="113" t="s">
        <v>4</v>
      </c>
      <c r="AB15" s="41" t="s">
        <v>5</v>
      </c>
    </row>
    <row r="16" spans="2:28" ht="15">
      <c r="B16" s="44" t="s">
        <v>86</v>
      </c>
      <c r="C16" s="62">
        <v>1</v>
      </c>
      <c r="D16" s="62">
        <v>2</v>
      </c>
      <c r="E16" s="62">
        <v>2</v>
      </c>
      <c r="F16" s="62">
        <v>1</v>
      </c>
      <c r="G16" s="62">
        <v>0</v>
      </c>
      <c r="H16" s="62">
        <v>5</v>
      </c>
      <c r="I16" s="62">
        <v>2</v>
      </c>
      <c r="J16" s="62">
        <v>1</v>
      </c>
      <c r="K16" s="75">
        <v>2</v>
      </c>
      <c r="L16" s="75">
        <v>0</v>
      </c>
      <c r="M16" s="67">
        <f>SUM(H16:L16)</f>
        <v>10</v>
      </c>
      <c r="N16" s="67">
        <f>M16/5</f>
        <v>2</v>
      </c>
      <c r="O16" s="115">
        <f>M16/M$19*100</f>
        <v>31.25</v>
      </c>
      <c r="P16" s="62">
        <v>9627</v>
      </c>
      <c r="Q16" s="62">
        <v>9138</v>
      </c>
      <c r="R16" s="62">
        <v>9025</v>
      </c>
      <c r="S16" s="62">
        <v>8637</v>
      </c>
      <c r="T16" s="62">
        <v>7675</v>
      </c>
      <c r="U16" s="62">
        <v>7554</v>
      </c>
      <c r="V16" s="62">
        <v>7446</v>
      </c>
      <c r="W16" s="62">
        <v>7240</v>
      </c>
      <c r="X16" s="63">
        <v>6830</v>
      </c>
      <c r="Y16" s="63">
        <v>6422</v>
      </c>
      <c r="Z16" s="67">
        <f>SUM(U16:Y16)</f>
        <v>35492</v>
      </c>
      <c r="AA16" s="67">
        <f>Z16/5</f>
        <v>7098.4</v>
      </c>
      <c r="AB16" s="116">
        <f>Z16/Z$19*100</f>
        <v>40.86068546298108</v>
      </c>
    </row>
    <row r="17" spans="2:28" ht="15">
      <c r="B17" s="44" t="s">
        <v>87</v>
      </c>
      <c r="C17" s="62">
        <v>6</v>
      </c>
      <c r="D17" s="62">
        <v>4</v>
      </c>
      <c r="E17" s="62">
        <v>1</v>
      </c>
      <c r="F17" s="62">
        <v>3</v>
      </c>
      <c r="G17" s="62">
        <v>2</v>
      </c>
      <c r="H17" s="62">
        <v>5</v>
      </c>
      <c r="I17" s="62">
        <v>4</v>
      </c>
      <c r="J17" s="62">
        <v>2</v>
      </c>
      <c r="K17" s="62">
        <v>10</v>
      </c>
      <c r="L17" s="62">
        <v>1</v>
      </c>
      <c r="M17" s="64">
        <f>SUM(H17:L17)</f>
        <v>22</v>
      </c>
      <c r="N17" s="64">
        <f>M17/5</f>
        <v>4.4</v>
      </c>
      <c r="O17" s="117">
        <f>M17/M$19*100</f>
        <v>68.75</v>
      </c>
      <c r="P17" s="62">
        <v>13292</v>
      </c>
      <c r="Q17" s="62">
        <v>12857</v>
      </c>
      <c r="R17" s="62">
        <v>12712</v>
      </c>
      <c r="S17" s="62">
        <v>12089</v>
      </c>
      <c r="T17" s="62">
        <v>11017</v>
      </c>
      <c r="U17" s="62">
        <v>10629</v>
      </c>
      <c r="V17" s="62">
        <v>10225</v>
      </c>
      <c r="W17" s="62">
        <v>10549</v>
      </c>
      <c r="X17" s="64">
        <v>10160</v>
      </c>
      <c r="Y17" s="64">
        <v>9170</v>
      </c>
      <c r="Z17" s="64">
        <f>SUM(U17:Y17)</f>
        <v>50733</v>
      </c>
      <c r="AA17" s="64">
        <f>Z17/5</f>
        <v>10146.6</v>
      </c>
      <c r="AB17" s="43">
        <f>Z17/Z$19*100</f>
        <v>58.4071102105663</v>
      </c>
    </row>
    <row r="18" spans="2:28" ht="15.75" thickBot="1">
      <c r="B18" s="44" t="s">
        <v>7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75">
        <v>0</v>
      </c>
      <c r="L18" s="75">
        <v>0</v>
      </c>
      <c r="M18" s="82">
        <f>SUM(H18:L18)</f>
        <v>0</v>
      </c>
      <c r="N18" s="82">
        <f>M18/5</f>
        <v>0</v>
      </c>
      <c r="O18" s="118">
        <f>M18/M$19*100</f>
        <v>0</v>
      </c>
      <c r="P18" s="62">
        <v>39</v>
      </c>
      <c r="Q18" s="62">
        <v>31</v>
      </c>
      <c r="R18" s="62">
        <v>24</v>
      </c>
      <c r="S18" s="62">
        <v>22</v>
      </c>
      <c r="T18" s="62">
        <v>16</v>
      </c>
      <c r="U18" s="62">
        <v>21</v>
      </c>
      <c r="V18" s="62">
        <v>28</v>
      </c>
      <c r="W18" s="62">
        <v>214</v>
      </c>
      <c r="X18" s="63">
        <v>311</v>
      </c>
      <c r="Y18" s="63">
        <v>62</v>
      </c>
      <c r="Z18" s="82">
        <f>SUM(U18:Y18)</f>
        <v>636</v>
      </c>
      <c r="AA18" s="82">
        <f>Z18/5</f>
        <v>127.2</v>
      </c>
      <c r="AB18" s="94">
        <f>Z18/Z$19*100</f>
        <v>0.7322043264526081</v>
      </c>
    </row>
    <row r="19" spans="2:28" ht="15.75" thickBot="1">
      <c r="B19" s="45" t="s">
        <v>174</v>
      </c>
      <c r="C19" s="65">
        <f>SUM(C16:C18)</f>
        <v>7</v>
      </c>
      <c r="D19" s="81">
        <f>SUM(D16:D18)</f>
        <v>6</v>
      </c>
      <c r="E19" s="81">
        <f aca="true" t="shared" si="4" ref="E19:J19">SUM(E16:E18)</f>
        <v>3</v>
      </c>
      <c r="F19" s="81">
        <f t="shared" si="4"/>
        <v>4</v>
      </c>
      <c r="G19" s="81">
        <f t="shared" si="4"/>
        <v>2</v>
      </c>
      <c r="H19" s="81">
        <f t="shared" si="4"/>
        <v>10</v>
      </c>
      <c r="I19" s="81">
        <f t="shared" si="4"/>
        <v>6</v>
      </c>
      <c r="J19" s="81">
        <f t="shared" si="4"/>
        <v>3</v>
      </c>
      <c r="K19" s="66">
        <f>SUM(K16:K18)</f>
        <v>12</v>
      </c>
      <c r="L19" s="66">
        <f>SUM(L16:L18)</f>
        <v>1</v>
      </c>
      <c r="M19" s="66">
        <f>SUM(H19:L19)</f>
        <v>32</v>
      </c>
      <c r="N19" s="66">
        <f>M19/5</f>
        <v>6.4</v>
      </c>
      <c r="O19" s="150">
        <f>M19/M$19*100</f>
        <v>100</v>
      </c>
      <c r="P19" s="65">
        <f>SUM(P16:P18)</f>
        <v>22958</v>
      </c>
      <c r="Q19" s="81">
        <f>SUM(Q16:Q18)</f>
        <v>22026</v>
      </c>
      <c r="R19" s="81">
        <f aca="true" t="shared" si="5" ref="R19:Y19">SUM(R16:R18)</f>
        <v>21761</v>
      </c>
      <c r="S19" s="81">
        <f t="shared" si="5"/>
        <v>20748</v>
      </c>
      <c r="T19" s="81">
        <f t="shared" si="5"/>
        <v>18708</v>
      </c>
      <c r="U19" s="81">
        <f t="shared" si="5"/>
        <v>18204</v>
      </c>
      <c r="V19" s="81">
        <f t="shared" si="5"/>
        <v>17699</v>
      </c>
      <c r="W19" s="81">
        <f t="shared" si="5"/>
        <v>18003</v>
      </c>
      <c r="X19" s="81">
        <f t="shared" si="5"/>
        <v>17301</v>
      </c>
      <c r="Y19" s="81">
        <f t="shared" si="5"/>
        <v>15654</v>
      </c>
      <c r="Z19" s="66">
        <f>SUM(U19:Y19)</f>
        <v>86861</v>
      </c>
      <c r="AA19" s="66">
        <f>Z19/5</f>
        <v>17372.2</v>
      </c>
      <c r="AB19" s="46">
        <f>Z19/Z$19*100</f>
        <v>100</v>
      </c>
    </row>
    <row r="20" ht="14.25" thickBot="1" thickTop="1"/>
    <row r="21" spans="2:28" ht="16.5" thickBot="1" thickTop="1">
      <c r="B21" s="33"/>
      <c r="C21" s="34" t="s">
        <v>103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148"/>
      <c r="P21" s="34" t="s">
        <v>117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106"/>
      <c r="AB21" s="36" t="s">
        <v>118</v>
      </c>
    </row>
    <row r="22" spans="2:28" ht="15.75" thickBot="1">
      <c r="B22" s="37" t="s">
        <v>173</v>
      </c>
      <c r="C22" s="83">
        <f aca="true" t="shared" si="6" ref="C22:L22">C15</f>
        <v>1994</v>
      </c>
      <c r="D22" s="39">
        <f t="shared" si="6"/>
        <v>1995</v>
      </c>
      <c r="E22" s="39">
        <f t="shared" si="6"/>
        <v>1996</v>
      </c>
      <c r="F22" s="39">
        <f t="shared" si="6"/>
        <v>1997</v>
      </c>
      <c r="G22" s="39">
        <f t="shared" si="6"/>
        <v>1998</v>
      </c>
      <c r="H22" s="39">
        <f t="shared" si="6"/>
        <v>1999</v>
      </c>
      <c r="I22" s="39">
        <f t="shared" si="6"/>
        <v>2000</v>
      </c>
      <c r="J22" s="39">
        <f t="shared" si="6"/>
        <v>2001</v>
      </c>
      <c r="K22" s="39">
        <f t="shared" si="6"/>
        <v>2002</v>
      </c>
      <c r="L22" s="39">
        <f t="shared" si="6"/>
        <v>2003</v>
      </c>
      <c r="M22" s="39" t="s">
        <v>3</v>
      </c>
      <c r="N22" s="40" t="s">
        <v>4</v>
      </c>
      <c r="O22" s="149" t="s">
        <v>5</v>
      </c>
      <c r="P22" s="83">
        <f>P15</f>
        <v>1994</v>
      </c>
      <c r="Q22" s="39">
        <f aca="true" t="shared" si="7" ref="Q22:Y22">Q15</f>
        <v>1995</v>
      </c>
      <c r="R22" s="39">
        <f t="shared" si="7"/>
        <v>1996</v>
      </c>
      <c r="S22" s="39">
        <f t="shared" si="7"/>
        <v>1997</v>
      </c>
      <c r="T22" s="39">
        <f t="shared" si="7"/>
        <v>1998</v>
      </c>
      <c r="U22" s="39">
        <f t="shared" si="7"/>
        <v>1999</v>
      </c>
      <c r="V22" s="39">
        <f t="shared" si="7"/>
        <v>2000</v>
      </c>
      <c r="W22" s="39">
        <f t="shared" si="7"/>
        <v>2001</v>
      </c>
      <c r="X22" s="39">
        <f t="shared" si="7"/>
        <v>2002</v>
      </c>
      <c r="Y22" s="39">
        <f t="shared" si="7"/>
        <v>2003</v>
      </c>
      <c r="Z22" s="39" t="s">
        <v>3</v>
      </c>
      <c r="AA22" s="113" t="s">
        <v>4</v>
      </c>
      <c r="AB22" s="41" t="s">
        <v>5</v>
      </c>
    </row>
    <row r="23" spans="2:28" ht="15">
      <c r="B23" s="44" t="s">
        <v>86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75">
        <v>0</v>
      </c>
      <c r="L23" s="75">
        <v>0</v>
      </c>
      <c r="M23" s="67">
        <f>SUM(H23:L23)</f>
        <v>0</v>
      </c>
      <c r="N23" s="67">
        <f>M23/5</f>
        <v>0</v>
      </c>
      <c r="O23" s="115" t="e">
        <f>M23/M$26*100</f>
        <v>#DIV/0!</v>
      </c>
      <c r="P23" s="62">
        <v>78</v>
      </c>
      <c r="Q23" s="62">
        <v>71</v>
      </c>
      <c r="R23" s="62">
        <v>71</v>
      </c>
      <c r="S23" s="62">
        <v>65</v>
      </c>
      <c r="T23" s="62">
        <v>86</v>
      </c>
      <c r="U23" s="62">
        <v>50</v>
      </c>
      <c r="V23" s="62">
        <v>72</v>
      </c>
      <c r="W23" s="62">
        <v>69</v>
      </c>
      <c r="X23" s="63">
        <v>79</v>
      </c>
      <c r="Y23" s="63">
        <v>73</v>
      </c>
      <c r="Z23" s="67">
        <f>SUM(U23:Y23)</f>
        <v>343</v>
      </c>
      <c r="AA23" s="67">
        <f>Z23/5</f>
        <v>68.6</v>
      </c>
      <c r="AB23" s="116">
        <f>Z23/Z$26*100</f>
        <v>51.19402985074627</v>
      </c>
    </row>
    <row r="24" spans="2:28" ht="15">
      <c r="B24" s="44" t="s">
        <v>87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4">
        <f>SUM(H24:L24)</f>
        <v>0</v>
      </c>
      <c r="N24" s="64">
        <f>M24/5</f>
        <v>0</v>
      </c>
      <c r="O24" s="117" t="e">
        <f>M24/M$26*100</f>
        <v>#DIV/0!</v>
      </c>
      <c r="P24" s="62">
        <v>81</v>
      </c>
      <c r="Q24" s="62">
        <v>91</v>
      </c>
      <c r="R24" s="62">
        <v>72</v>
      </c>
      <c r="S24" s="62">
        <v>78</v>
      </c>
      <c r="T24" s="62">
        <v>74</v>
      </c>
      <c r="U24" s="62">
        <v>60</v>
      </c>
      <c r="V24" s="62">
        <v>65</v>
      </c>
      <c r="W24" s="62">
        <v>69</v>
      </c>
      <c r="X24" s="64">
        <v>63</v>
      </c>
      <c r="Y24" s="64">
        <v>70</v>
      </c>
      <c r="Z24" s="64">
        <f>SUM(U24:Y24)</f>
        <v>327</v>
      </c>
      <c r="AA24" s="64">
        <f>Z24/5</f>
        <v>65.4</v>
      </c>
      <c r="AB24" s="43">
        <f>Z24/Z$26*100</f>
        <v>48.80597014925373</v>
      </c>
    </row>
    <row r="25" spans="2:28" ht="15.75" thickBot="1">
      <c r="B25" s="44" t="s">
        <v>7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75">
        <v>0</v>
      </c>
      <c r="L25" s="75">
        <v>0</v>
      </c>
      <c r="M25" s="82">
        <f>SUM(H25:L25)</f>
        <v>0</v>
      </c>
      <c r="N25" s="82">
        <f>M25/5</f>
        <v>0</v>
      </c>
      <c r="O25" s="118" t="e">
        <f>M25/M$26*100</f>
        <v>#DIV/0!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3">
        <v>0</v>
      </c>
      <c r="Y25" s="63">
        <v>0</v>
      </c>
      <c r="Z25" s="82">
        <f>SUM(U25:Y25)</f>
        <v>0</v>
      </c>
      <c r="AA25" s="82">
        <f>Z25/5</f>
        <v>0</v>
      </c>
      <c r="AB25" s="94">
        <f>Z25/Z$26*100</f>
        <v>0</v>
      </c>
    </row>
    <row r="26" spans="2:28" ht="15.75" thickBot="1">
      <c r="B26" s="45" t="s">
        <v>175</v>
      </c>
      <c r="C26" s="65">
        <f>SUM(C23:C25)</f>
        <v>0</v>
      </c>
      <c r="D26" s="81">
        <f>SUM(D23:D25)</f>
        <v>0</v>
      </c>
      <c r="E26" s="81">
        <f aca="true" t="shared" si="8" ref="E26:K26">SUM(E23:E25)</f>
        <v>0</v>
      </c>
      <c r="F26" s="81">
        <f t="shared" si="8"/>
        <v>0</v>
      </c>
      <c r="G26" s="81">
        <f t="shared" si="8"/>
        <v>0</v>
      </c>
      <c r="H26" s="81">
        <f t="shared" si="8"/>
        <v>0</v>
      </c>
      <c r="I26" s="81">
        <f t="shared" si="8"/>
        <v>0</v>
      </c>
      <c r="J26" s="81">
        <f t="shared" si="8"/>
        <v>0</v>
      </c>
      <c r="K26" s="81">
        <f t="shared" si="8"/>
        <v>0</v>
      </c>
      <c r="L26" s="66">
        <f>SUM(L23:L25)</f>
        <v>0</v>
      </c>
      <c r="M26" s="66">
        <f>SUM(H26:L26)</f>
        <v>0</v>
      </c>
      <c r="N26" s="66">
        <f>M26/5</f>
        <v>0</v>
      </c>
      <c r="O26" s="150" t="e">
        <f>M26/M$26*100</f>
        <v>#DIV/0!</v>
      </c>
      <c r="P26" s="65">
        <f>SUM(P23:P25)</f>
        <v>159</v>
      </c>
      <c r="Q26" s="81">
        <f>SUM(Q23:Q25)</f>
        <v>162</v>
      </c>
      <c r="R26" s="81">
        <f aca="true" t="shared" si="9" ref="R26:Y26">SUM(R23:R25)</f>
        <v>143</v>
      </c>
      <c r="S26" s="81">
        <f t="shared" si="9"/>
        <v>143</v>
      </c>
      <c r="T26" s="81">
        <f t="shared" si="9"/>
        <v>160</v>
      </c>
      <c r="U26" s="81">
        <f t="shared" si="9"/>
        <v>110</v>
      </c>
      <c r="V26" s="81">
        <f t="shared" si="9"/>
        <v>137</v>
      </c>
      <c r="W26" s="81">
        <f t="shared" si="9"/>
        <v>138</v>
      </c>
      <c r="X26" s="81">
        <f t="shared" si="9"/>
        <v>142</v>
      </c>
      <c r="Y26" s="81">
        <f t="shared" si="9"/>
        <v>143</v>
      </c>
      <c r="Z26" s="66">
        <f>SUM(U26:Y26)</f>
        <v>670</v>
      </c>
      <c r="AA26" s="66">
        <f>Z26/5</f>
        <v>134</v>
      </c>
      <c r="AB26" s="46">
        <f>Z26/Z$26*100</f>
        <v>100</v>
      </c>
    </row>
    <row r="27" ht="13.5" thickTop="1"/>
  </sheetData>
  <printOptions/>
  <pageMargins left="0.75" right="0.25" top="0" bottom="1" header="0.5" footer="0.5"/>
  <pageSetup horizontalDpi="600" verticalDpi="600" orientation="portrait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55"/>
  <sheetViews>
    <sheetView workbookViewId="0" topLeftCell="A36">
      <selection activeCell="P41" sqref="P41:Y52"/>
    </sheetView>
  </sheetViews>
  <sheetFormatPr defaultColWidth="9.140625" defaultRowHeight="12.75"/>
  <cols>
    <col min="1" max="1" width="1.421875" style="0" customWidth="1"/>
    <col min="2" max="2" width="23.57421875" style="0" customWidth="1"/>
    <col min="3" max="7" width="0" style="0" hidden="1" customWidth="1"/>
    <col min="13" max="13" width="0" style="0" hidden="1" customWidth="1"/>
    <col min="16" max="27" width="0" style="0" hidden="1" customWidth="1"/>
  </cols>
  <sheetData>
    <row r="1" spans="2:14" ht="12.75">
      <c r="B1" s="1" t="s">
        <v>0</v>
      </c>
      <c r="N1" s="10"/>
    </row>
    <row r="2" spans="2:14" ht="12.75">
      <c r="B2" s="1" t="s">
        <v>1</v>
      </c>
      <c r="N2" s="10"/>
    </row>
    <row r="3" spans="2:28" ht="12.75">
      <c r="B3" s="1" t="s">
        <v>2</v>
      </c>
      <c r="K3" s="20"/>
      <c r="L3" s="20"/>
      <c r="M3" s="20"/>
      <c r="N3" s="2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2:25" ht="18.75">
      <c r="B4" s="97" t="s">
        <v>135</v>
      </c>
      <c r="C4" s="20"/>
      <c r="D4" s="20"/>
      <c r="E4" s="20"/>
      <c r="F4" s="20"/>
      <c r="G4" s="20"/>
      <c r="H4" s="20"/>
      <c r="I4" s="20"/>
      <c r="J4" s="20"/>
      <c r="K4" s="5"/>
      <c r="L4" s="5"/>
      <c r="M4" s="5"/>
      <c r="N4" s="11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18.75">
      <c r="B5" s="5" t="str">
        <f>Summary!B5</f>
        <v>Montgomery County - Pedestrian On Foot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1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2:25" ht="15.75" thickBot="1">
      <c r="B6" s="22" t="s">
        <v>178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2:28" ht="16.5" thickBot="1" thickTop="1">
      <c r="B7" s="33"/>
      <c r="C7" s="34" t="s">
        <v>103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148"/>
      <c r="P7" s="34" t="s">
        <v>117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106"/>
      <c r="AB7" s="36" t="s">
        <v>118</v>
      </c>
    </row>
    <row r="8" spans="2:28" ht="15.75" thickBot="1">
      <c r="B8" s="37" t="s">
        <v>159</v>
      </c>
      <c r="C8" s="38">
        <v>1994</v>
      </c>
      <c r="D8" s="39">
        <v>1995</v>
      </c>
      <c r="E8" s="39">
        <v>1996</v>
      </c>
      <c r="F8" s="39">
        <v>1997</v>
      </c>
      <c r="G8" s="39">
        <v>1998</v>
      </c>
      <c r="H8" s="39">
        <v>1999</v>
      </c>
      <c r="I8" s="39">
        <v>2000</v>
      </c>
      <c r="J8" s="70">
        <v>2001</v>
      </c>
      <c r="K8" s="84">
        <v>2002</v>
      </c>
      <c r="L8" s="84">
        <v>2003</v>
      </c>
      <c r="M8" s="39" t="s">
        <v>3</v>
      </c>
      <c r="N8" s="40" t="s">
        <v>4</v>
      </c>
      <c r="O8" s="149" t="s">
        <v>5</v>
      </c>
      <c r="P8" s="38">
        <v>1994</v>
      </c>
      <c r="Q8" s="39">
        <v>1995</v>
      </c>
      <c r="R8" s="39">
        <v>1996</v>
      </c>
      <c r="S8" s="39">
        <v>1997</v>
      </c>
      <c r="T8" s="39">
        <v>1998</v>
      </c>
      <c r="U8" s="39">
        <v>1999</v>
      </c>
      <c r="V8" s="39">
        <v>2000</v>
      </c>
      <c r="W8" s="70">
        <v>2001</v>
      </c>
      <c r="X8" s="39">
        <v>2002</v>
      </c>
      <c r="Y8" s="39">
        <v>2003</v>
      </c>
      <c r="Z8" s="39" t="s">
        <v>3</v>
      </c>
      <c r="AA8" s="113" t="s">
        <v>4</v>
      </c>
      <c r="AB8" s="41" t="s">
        <v>5</v>
      </c>
    </row>
    <row r="9" spans="2:28" ht="15">
      <c r="B9" s="44" t="s">
        <v>88</v>
      </c>
      <c r="C9" s="62">
        <v>1</v>
      </c>
      <c r="D9" s="62">
        <v>4</v>
      </c>
      <c r="E9" s="62">
        <v>7</v>
      </c>
      <c r="F9" s="62">
        <v>3</v>
      </c>
      <c r="G9" s="62">
        <v>0</v>
      </c>
      <c r="H9" s="62">
        <v>3</v>
      </c>
      <c r="I9" s="62">
        <v>0</v>
      </c>
      <c r="J9" s="62">
        <v>1</v>
      </c>
      <c r="K9" s="75">
        <v>5</v>
      </c>
      <c r="L9" s="75">
        <v>0</v>
      </c>
      <c r="M9" s="63">
        <f>SUM(H9:L9)</f>
        <v>9</v>
      </c>
      <c r="N9" s="67">
        <f>M9/5</f>
        <v>1.8</v>
      </c>
      <c r="O9" s="115">
        <f aca="true" t="shared" si="0" ref="O9:O21">M9/M$21*100</f>
        <v>2.980132450331126</v>
      </c>
      <c r="P9" s="62">
        <v>6952</v>
      </c>
      <c r="Q9" s="62">
        <v>6127</v>
      </c>
      <c r="R9" s="62">
        <v>6097</v>
      </c>
      <c r="S9" s="62">
        <v>5474</v>
      </c>
      <c r="T9" s="62">
        <v>4726</v>
      </c>
      <c r="U9" s="62">
        <v>4104</v>
      </c>
      <c r="V9" s="62">
        <v>3785</v>
      </c>
      <c r="W9" s="62">
        <v>3442</v>
      </c>
      <c r="X9" s="63">
        <v>2829</v>
      </c>
      <c r="Y9" s="63">
        <v>2365</v>
      </c>
      <c r="Z9" s="63">
        <f>SUM(U9:Y9)</f>
        <v>16525</v>
      </c>
      <c r="AA9" s="67">
        <f>Z9/5</f>
        <v>3305</v>
      </c>
      <c r="AB9" s="116">
        <f aca="true" t="shared" si="1" ref="AB9:AB21">Z9/Z$21*100</f>
        <v>4.7556967635361085</v>
      </c>
    </row>
    <row r="10" spans="2:28" ht="15">
      <c r="B10" s="44" t="s">
        <v>89</v>
      </c>
      <c r="C10" s="62">
        <v>1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1</v>
      </c>
      <c r="K10" s="62">
        <v>0</v>
      </c>
      <c r="L10" s="62">
        <v>1</v>
      </c>
      <c r="M10" s="64">
        <f>SUM(H10:L10)</f>
        <v>2</v>
      </c>
      <c r="N10" s="64">
        <f>M10/5</f>
        <v>0.4</v>
      </c>
      <c r="O10" s="117">
        <f t="shared" si="0"/>
        <v>0.6622516556291391</v>
      </c>
      <c r="P10" s="62">
        <v>849</v>
      </c>
      <c r="Q10" s="62">
        <v>776</v>
      </c>
      <c r="R10" s="62">
        <v>815</v>
      </c>
      <c r="S10" s="62">
        <v>691</v>
      </c>
      <c r="T10" s="62">
        <v>644</v>
      </c>
      <c r="U10" s="62">
        <v>543</v>
      </c>
      <c r="V10" s="62">
        <v>775</v>
      </c>
      <c r="W10" s="62">
        <v>906</v>
      </c>
      <c r="X10" s="64">
        <v>832</v>
      </c>
      <c r="Y10" s="64">
        <v>704</v>
      </c>
      <c r="Z10" s="64">
        <f>SUM(U10:Y10)</f>
        <v>3760</v>
      </c>
      <c r="AA10" s="64">
        <f>Z10/5</f>
        <v>752</v>
      </c>
      <c r="AB10" s="43">
        <f t="shared" si="1"/>
        <v>1.0820828944566274</v>
      </c>
    </row>
    <row r="11" spans="2:28" ht="15">
      <c r="B11" s="44" t="s">
        <v>90</v>
      </c>
      <c r="C11" s="62">
        <v>17</v>
      </c>
      <c r="D11" s="62">
        <v>27</v>
      </c>
      <c r="E11" s="62">
        <v>29</v>
      </c>
      <c r="F11" s="62">
        <v>29</v>
      </c>
      <c r="G11" s="62">
        <v>35</v>
      </c>
      <c r="H11" s="62">
        <v>44</v>
      </c>
      <c r="I11" s="62">
        <v>35</v>
      </c>
      <c r="J11" s="62">
        <v>30</v>
      </c>
      <c r="K11" s="62">
        <v>47</v>
      </c>
      <c r="L11" s="62">
        <v>28</v>
      </c>
      <c r="M11" s="64">
        <f aca="true" t="shared" si="2" ref="M11:M19">SUM(H11:L11)</f>
        <v>184</v>
      </c>
      <c r="N11" s="64">
        <f aca="true" t="shared" si="3" ref="N11:N19">M11/5</f>
        <v>36.8</v>
      </c>
      <c r="O11" s="117">
        <f t="shared" si="0"/>
        <v>60.9271523178808</v>
      </c>
      <c r="P11" s="62">
        <v>33311</v>
      </c>
      <c r="Q11" s="62">
        <v>34897</v>
      </c>
      <c r="R11" s="62">
        <v>36192</v>
      </c>
      <c r="S11" s="62">
        <v>36622</v>
      </c>
      <c r="T11" s="62">
        <v>37080</v>
      </c>
      <c r="U11" s="62">
        <v>38358</v>
      </c>
      <c r="V11" s="62">
        <v>37992</v>
      </c>
      <c r="W11" s="62">
        <v>38535</v>
      </c>
      <c r="X11" s="64">
        <v>38775</v>
      </c>
      <c r="Y11" s="64">
        <v>35007</v>
      </c>
      <c r="Z11" s="64">
        <f aca="true" t="shared" si="4" ref="Z11:Z19">SUM(U11:Y11)</f>
        <v>188667</v>
      </c>
      <c r="AA11" s="64">
        <f aca="true" t="shared" si="5" ref="AA11:AA19">Z11/5</f>
        <v>37733.4</v>
      </c>
      <c r="AB11" s="43">
        <f t="shared" si="1"/>
        <v>54.296099321395886</v>
      </c>
    </row>
    <row r="12" spans="2:28" ht="15">
      <c r="B12" s="44" t="s">
        <v>102</v>
      </c>
      <c r="C12" s="62">
        <v>0</v>
      </c>
      <c r="D12" s="62">
        <v>1</v>
      </c>
      <c r="E12" s="62">
        <v>3</v>
      </c>
      <c r="F12" s="62">
        <v>3</v>
      </c>
      <c r="G12" s="62">
        <v>2</v>
      </c>
      <c r="H12" s="62">
        <v>4</v>
      </c>
      <c r="I12" s="62">
        <v>4</v>
      </c>
      <c r="J12" s="62">
        <v>4</v>
      </c>
      <c r="K12" s="62">
        <v>3</v>
      </c>
      <c r="L12" s="62">
        <v>5</v>
      </c>
      <c r="M12" s="64">
        <f>SUM(H12:L12)</f>
        <v>20</v>
      </c>
      <c r="N12" s="64">
        <f>M12/5</f>
        <v>4</v>
      </c>
      <c r="O12" s="117">
        <f t="shared" si="0"/>
        <v>6.622516556291391</v>
      </c>
      <c r="P12" s="62">
        <v>3783</v>
      </c>
      <c r="Q12" s="62">
        <v>3849</v>
      </c>
      <c r="R12" s="62">
        <v>3858</v>
      </c>
      <c r="S12" s="62">
        <v>3987</v>
      </c>
      <c r="T12" s="62">
        <v>3955</v>
      </c>
      <c r="U12" s="62">
        <v>4441</v>
      </c>
      <c r="V12" s="62">
        <v>4425</v>
      </c>
      <c r="W12" s="62">
        <v>4648</v>
      </c>
      <c r="X12" s="64">
        <v>4896</v>
      </c>
      <c r="Y12" s="64">
        <v>4933</v>
      </c>
      <c r="Z12" s="64">
        <f>SUM(U12:Y12)</f>
        <v>23343</v>
      </c>
      <c r="AA12" s="64">
        <f>Z12/5</f>
        <v>4668.6</v>
      </c>
      <c r="AB12" s="43">
        <f t="shared" si="1"/>
        <v>6.7178353737502805</v>
      </c>
    </row>
    <row r="13" spans="2:28" ht="15">
      <c r="B13" s="44" t="s">
        <v>91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4">
        <f t="shared" si="2"/>
        <v>0</v>
      </c>
      <c r="N13" s="64">
        <f t="shared" si="3"/>
        <v>0</v>
      </c>
      <c r="O13" s="117">
        <f t="shared" si="0"/>
        <v>0</v>
      </c>
      <c r="P13" s="62">
        <v>29</v>
      </c>
      <c r="Q13" s="62">
        <v>118</v>
      </c>
      <c r="R13" s="62">
        <v>208</v>
      </c>
      <c r="S13" s="62">
        <v>89</v>
      </c>
      <c r="T13" s="62">
        <v>64</v>
      </c>
      <c r="U13" s="62">
        <v>70</v>
      </c>
      <c r="V13" s="62">
        <v>97</v>
      </c>
      <c r="W13" s="62">
        <v>102</v>
      </c>
      <c r="X13" s="64">
        <v>114</v>
      </c>
      <c r="Y13" s="64">
        <v>117</v>
      </c>
      <c r="Z13" s="64">
        <f t="shared" si="4"/>
        <v>500</v>
      </c>
      <c r="AA13" s="64">
        <f t="shared" si="5"/>
        <v>100</v>
      </c>
      <c r="AB13" s="43">
        <f t="shared" si="1"/>
        <v>0.14389400192242385</v>
      </c>
    </row>
    <row r="14" spans="2:28" ht="15">
      <c r="B14" s="42" t="s">
        <v>92</v>
      </c>
      <c r="C14" s="62">
        <v>0</v>
      </c>
      <c r="D14" s="62">
        <v>0</v>
      </c>
      <c r="E14" s="62">
        <v>0</v>
      </c>
      <c r="F14" s="62">
        <v>1</v>
      </c>
      <c r="G14" s="62">
        <v>0</v>
      </c>
      <c r="H14" s="62">
        <v>4</v>
      </c>
      <c r="I14" s="62">
        <v>0</v>
      </c>
      <c r="J14" s="62">
        <v>3</v>
      </c>
      <c r="K14" s="62">
        <v>5</v>
      </c>
      <c r="L14" s="62">
        <v>2</v>
      </c>
      <c r="M14" s="64">
        <f t="shared" si="2"/>
        <v>14</v>
      </c>
      <c r="N14" s="64">
        <f t="shared" si="3"/>
        <v>2.8</v>
      </c>
      <c r="O14" s="117">
        <f t="shared" si="0"/>
        <v>4.635761589403973</v>
      </c>
      <c r="P14" s="62">
        <v>141</v>
      </c>
      <c r="Q14" s="62">
        <v>1</v>
      </c>
      <c r="R14" s="62">
        <v>0</v>
      </c>
      <c r="S14" s="62">
        <v>929</v>
      </c>
      <c r="T14" s="62">
        <v>1394</v>
      </c>
      <c r="U14" s="62">
        <v>1875</v>
      </c>
      <c r="V14" s="62">
        <v>2374</v>
      </c>
      <c r="W14" s="62">
        <v>3141</v>
      </c>
      <c r="X14" s="64">
        <v>3401</v>
      </c>
      <c r="Y14" s="64">
        <v>3928</v>
      </c>
      <c r="Z14" s="64">
        <f t="shared" si="4"/>
        <v>14719</v>
      </c>
      <c r="AA14" s="64">
        <f t="shared" si="5"/>
        <v>2943.8</v>
      </c>
      <c r="AB14" s="43">
        <f t="shared" si="1"/>
        <v>4.235951628592314</v>
      </c>
    </row>
    <row r="15" spans="2:28" ht="15">
      <c r="B15" s="44" t="s">
        <v>93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4">
        <f t="shared" si="2"/>
        <v>0</v>
      </c>
      <c r="N15" s="64">
        <f t="shared" si="3"/>
        <v>0</v>
      </c>
      <c r="O15" s="117">
        <f t="shared" si="0"/>
        <v>0</v>
      </c>
      <c r="P15" s="62">
        <v>57</v>
      </c>
      <c r="Q15" s="62">
        <v>50</v>
      </c>
      <c r="R15" s="62">
        <v>45</v>
      </c>
      <c r="S15" s="62">
        <v>43</v>
      </c>
      <c r="T15" s="62">
        <v>53</v>
      </c>
      <c r="U15" s="62">
        <v>42</v>
      </c>
      <c r="V15" s="62">
        <v>54</v>
      </c>
      <c r="W15" s="62">
        <v>46</v>
      </c>
      <c r="X15" s="64">
        <v>44</v>
      </c>
      <c r="Y15" s="64">
        <v>73</v>
      </c>
      <c r="Z15" s="64">
        <f t="shared" si="4"/>
        <v>259</v>
      </c>
      <c r="AA15" s="64">
        <f t="shared" si="5"/>
        <v>51.8</v>
      </c>
      <c r="AB15" s="43">
        <f t="shared" si="1"/>
        <v>0.07453709299581555</v>
      </c>
    </row>
    <row r="16" spans="2:28" ht="15">
      <c r="B16" s="44" t="s">
        <v>94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4">
        <f t="shared" si="2"/>
        <v>0</v>
      </c>
      <c r="N16" s="64">
        <f t="shared" si="3"/>
        <v>0</v>
      </c>
      <c r="O16" s="117">
        <f t="shared" si="0"/>
        <v>0</v>
      </c>
      <c r="P16" s="62">
        <v>2</v>
      </c>
      <c r="Q16" s="62">
        <v>2</v>
      </c>
      <c r="R16" s="62">
        <v>6</v>
      </c>
      <c r="S16" s="62">
        <v>4</v>
      </c>
      <c r="T16" s="62">
        <v>2</v>
      </c>
      <c r="U16" s="62">
        <v>2</v>
      </c>
      <c r="V16" s="62">
        <v>5</v>
      </c>
      <c r="W16" s="62">
        <v>5</v>
      </c>
      <c r="X16" s="64">
        <v>1</v>
      </c>
      <c r="Y16" s="64">
        <v>7</v>
      </c>
      <c r="Z16" s="64">
        <f t="shared" si="4"/>
        <v>20</v>
      </c>
      <c r="AA16" s="64">
        <f t="shared" si="5"/>
        <v>4</v>
      </c>
      <c r="AB16" s="43">
        <f t="shared" si="1"/>
        <v>0.0057557600768969545</v>
      </c>
    </row>
    <row r="17" spans="2:28" ht="15">
      <c r="B17" s="44" t="s">
        <v>158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4">
        <f t="shared" si="2"/>
        <v>0</v>
      </c>
      <c r="N17" s="64">
        <f t="shared" si="3"/>
        <v>0</v>
      </c>
      <c r="O17" s="117">
        <f t="shared" si="0"/>
        <v>0</v>
      </c>
      <c r="P17" s="62">
        <v>44</v>
      </c>
      <c r="Q17" s="62">
        <v>54</v>
      </c>
      <c r="R17" s="62">
        <v>47</v>
      </c>
      <c r="S17" s="62">
        <v>35</v>
      </c>
      <c r="T17" s="62">
        <v>41</v>
      </c>
      <c r="U17" s="62">
        <v>36</v>
      </c>
      <c r="V17" s="62">
        <v>44</v>
      </c>
      <c r="W17" s="62">
        <v>42</v>
      </c>
      <c r="X17" s="64">
        <v>43</v>
      </c>
      <c r="Y17" s="64">
        <v>36</v>
      </c>
      <c r="Z17" s="64">
        <f t="shared" si="4"/>
        <v>201</v>
      </c>
      <c r="AA17" s="64">
        <f t="shared" si="5"/>
        <v>40.2</v>
      </c>
      <c r="AB17" s="43">
        <f t="shared" si="1"/>
        <v>0.05784538877281439</v>
      </c>
    </row>
    <row r="18" spans="2:28" ht="15">
      <c r="B18" s="44" t="s">
        <v>95</v>
      </c>
      <c r="C18" s="62">
        <v>5</v>
      </c>
      <c r="D18" s="62">
        <v>9</v>
      </c>
      <c r="E18" s="62">
        <v>3</v>
      </c>
      <c r="F18" s="62">
        <v>6</v>
      </c>
      <c r="G18" s="62">
        <v>1</v>
      </c>
      <c r="H18" s="62">
        <v>7</v>
      </c>
      <c r="I18" s="62">
        <v>12</v>
      </c>
      <c r="J18" s="62">
        <v>3</v>
      </c>
      <c r="K18" s="62">
        <v>7</v>
      </c>
      <c r="L18" s="62">
        <v>7</v>
      </c>
      <c r="M18" s="64">
        <f t="shared" si="2"/>
        <v>36</v>
      </c>
      <c r="N18" s="64">
        <f t="shared" si="3"/>
        <v>7.2</v>
      </c>
      <c r="O18" s="117">
        <f t="shared" si="0"/>
        <v>11.920529801324504</v>
      </c>
      <c r="P18" s="62">
        <v>17276</v>
      </c>
      <c r="Q18" s="62">
        <v>16827</v>
      </c>
      <c r="R18" s="62">
        <v>16165</v>
      </c>
      <c r="S18" s="62">
        <v>14710</v>
      </c>
      <c r="T18" s="62">
        <v>12966</v>
      </c>
      <c r="U18" s="62">
        <v>12209</v>
      </c>
      <c r="V18" s="62">
        <v>12170</v>
      </c>
      <c r="W18" s="62">
        <v>11055</v>
      </c>
      <c r="X18" s="64">
        <v>10530</v>
      </c>
      <c r="Y18" s="64">
        <v>9306</v>
      </c>
      <c r="Z18" s="64">
        <f t="shared" si="4"/>
        <v>55270</v>
      </c>
      <c r="AA18" s="64">
        <f t="shared" si="5"/>
        <v>11054</v>
      </c>
      <c r="AB18" s="43">
        <f t="shared" si="1"/>
        <v>15.906042972504734</v>
      </c>
    </row>
    <row r="19" spans="2:28" ht="15">
      <c r="B19" s="44" t="s">
        <v>85</v>
      </c>
      <c r="C19" s="62">
        <v>1</v>
      </c>
      <c r="D19" s="62">
        <v>2</v>
      </c>
      <c r="E19" s="62">
        <v>2</v>
      </c>
      <c r="F19" s="62">
        <v>0</v>
      </c>
      <c r="G19" s="62">
        <v>0</v>
      </c>
      <c r="H19" s="62">
        <v>3</v>
      </c>
      <c r="I19" s="62">
        <v>0</v>
      </c>
      <c r="J19" s="62">
        <v>2</v>
      </c>
      <c r="K19" s="62">
        <v>4</v>
      </c>
      <c r="L19" s="62">
        <v>1</v>
      </c>
      <c r="M19" s="64">
        <f t="shared" si="2"/>
        <v>10</v>
      </c>
      <c r="N19" s="64">
        <f t="shared" si="3"/>
        <v>2</v>
      </c>
      <c r="O19" s="117">
        <f t="shared" si="0"/>
        <v>3.3112582781456954</v>
      </c>
      <c r="P19" s="62">
        <v>2081</v>
      </c>
      <c r="Q19" s="62">
        <v>2787</v>
      </c>
      <c r="R19" s="62">
        <v>1905</v>
      </c>
      <c r="S19" s="62">
        <v>1533</v>
      </c>
      <c r="T19" s="62">
        <v>1665</v>
      </c>
      <c r="U19" s="62">
        <v>1745</v>
      </c>
      <c r="V19" s="62">
        <v>1766</v>
      </c>
      <c r="W19" s="62">
        <v>1680</v>
      </c>
      <c r="X19" s="64">
        <v>1570</v>
      </c>
      <c r="Y19" s="64">
        <v>1572</v>
      </c>
      <c r="Z19" s="64">
        <f t="shared" si="4"/>
        <v>8333</v>
      </c>
      <c r="AA19" s="64">
        <f t="shared" si="5"/>
        <v>1666.6</v>
      </c>
      <c r="AB19" s="43">
        <f t="shared" si="1"/>
        <v>2.398137436039116</v>
      </c>
    </row>
    <row r="20" spans="2:28" ht="15.75" thickBot="1">
      <c r="B20" s="44" t="s">
        <v>6</v>
      </c>
      <c r="C20" s="62">
        <v>4</v>
      </c>
      <c r="D20" s="62">
        <v>7</v>
      </c>
      <c r="E20" s="62">
        <v>9</v>
      </c>
      <c r="F20" s="62">
        <v>5</v>
      </c>
      <c r="G20" s="62">
        <v>3</v>
      </c>
      <c r="H20" s="62">
        <v>3</v>
      </c>
      <c r="I20" s="62">
        <v>4</v>
      </c>
      <c r="J20" s="62">
        <v>8</v>
      </c>
      <c r="K20" s="75">
        <v>2</v>
      </c>
      <c r="L20" s="75">
        <v>10</v>
      </c>
      <c r="M20" s="82">
        <f>SUM(H20:L20)</f>
        <v>27</v>
      </c>
      <c r="N20" s="82">
        <f>M20/5</f>
        <v>5.4</v>
      </c>
      <c r="O20" s="118">
        <f t="shared" si="0"/>
        <v>8.940397350993377</v>
      </c>
      <c r="P20" s="62">
        <v>5978</v>
      </c>
      <c r="Q20" s="62">
        <v>7445</v>
      </c>
      <c r="R20" s="62">
        <v>8979</v>
      </c>
      <c r="S20" s="62">
        <v>7848</v>
      </c>
      <c r="T20" s="62">
        <v>6965</v>
      </c>
      <c r="U20" s="62">
        <v>6446</v>
      </c>
      <c r="V20" s="62">
        <v>6658</v>
      </c>
      <c r="W20" s="62">
        <v>7347</v>
      </c>
      <c r="X20" s="63">
        <v>7840</v>
      </c>
      <c r="Y20" s="63">
        <v>7590</v>
      </c>
      <c r="Z20" s="82">
        <f>SUM(U20:Y20)</f>
        <v>35881</v>
      </c>
      <c r="AA20" s="82">
        <f>Z20/5</f>
        <v>7176.2</v>
      </c>
      <c r="AB20" s="94">
        <f t="shared" si="1"/>
        <v>10.326121365956983</v>
      </c>
    </row>
    <row r="21" spans="2:28" ht="15.75" thickBot="1">
      <c r="B21" s="45" t="s">
        <v>162</v>
      </c>
      <c r="C21" s="65">
        <f aca="true" t="shared" si="6" ref="C21:L21">SUM(C9:C20)</f>
        <v>29</v>
      </c>
      <c r="D21" s="81">
        <f t="shared" si="6"/>
        <v>50</v>
      </c>
      <c r="E21" s="81">
        <f t="shared" si="6"/>
        <v>53</v>
      </c>
      <c r="F21" s="81">
        <f t="shared" si="6"/>
        <v>47</v>
      </c>
      <c r="G21" s="81">
        <f t="shared" si="6"/>
        <v>41</v>
      </c>
      <c r="H21" s="81">
        <f t="shared" si="6"/>
        <v>68</v>
      </c>
      <c r="I21" s="81">
        <f t="shared" si="6"/>
        <v>55</v>
      </c>
      <c r="J21" s="81">
        <f t="shared" si="6"/>
        <v>52</v>
      </c>
      <c r="K21" s="81">
        <f t="shared" si="6"/>
        <v>73</v>
      </c>
      <c r="L21" s="66">
        <f t="shared" si="6"/>
        <v>54</v>
      </c>
      <c r="M21" s="66">
        <f>SUM(H21:L21)</f>
        <v>302</v>
      </c>
      <c r="N21" s="66">
        <f>M21/5</f>
        <v>60.4</v>
      </c>
      <c r="O21" s="150">
        <f t="shared" si="0"/>
        <v>100</v>
      </c>
      <c r="P21" s="65">
        <f aca="true" t="shared" si="7" ref="P21:Y21">SUM(P9:P20)</f>
        <v>70503</v>
      </c>
      <c r="Q21" s="81">
        <f t="shared" si="7"/>
        <v>72933</v>
      </c>
      <c r="R21" s="81">
        <f t="shared" si="7"/>
        <v>74317</v>
      </c>
      <c r="S21" s="81">
        <f t="shared" si="7"/>
        <v>71965</v>
      </c>
      <c r="T21" s="81">
        <f t="shared" si="7"/>
        <v>69555</v>
      </c>
      <c r="U21" s="81">
        <f t="shared" si="7"/>
        <v>69871</v>
      </c>
      <c r="V21" s="81">
        <f t="shared" si="7"/>
        <v>70145</v>
      </c>
      <c r="W21" s="81">
        <f t="shared" si="7"/>
        <v>70949</v>
      </c>
      <c r="X21" s="81">
        <f t="shared" si="7"/>
        <v>70875</v>
      </c>
      <c r="Y21" s="66">
        <f t="shared" si="7"/>
        <v>65638</v>
      </c>
      <c r="Z21" s="66">
        <f>SUM(U21:Y21)</f>
        <v>347478</v>
      </c>
      <c r="AA21" s="66">
        <f>Z21/5</f>
        <v>69495.6</v>
      </c>
      <c r="AB21" s="46">
        <f t="shared" si="1"/>
        <v>100</v>
      </c>
    </row>
    <row r="22" ht="14.25" thickBot="1" thickTop="1"/>
    <row r="23" spans="2:28" ht="16.5" thickBot="1" thickTop="1">
      <c r="B23" s="33"/>
      <c r="C23" s="34" t="s">
        <v>103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148"/>
      <c r="P23" s="34" t="s">
        <v>117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106"/>
      <c r="AB23" s="36" t="s">
        <v>118</v>
      </c>
    </row>
    <row r="24" spans="2:28" ht="15.75" thickBot="1">
      <c r="B24" s="37" t="s">
        <v>159</v>
      </c>
      <c r="C24" s="83">
        <f aca="true" t="shared" si="8" ref="C24:L24">C8</f>
        <v>1994</v>
      </c>
      <c r="D24" s="39">
        <f t="shared" si="8"/>
        <v>1995</v>
      </c>
      <c r="E24" s="39">
        <f t="shared" si="8"/>
        <v>1996</v>
      </c>
      <c r="F24" s="39">
        <f t="shared" si="8"/>
        <v>1997</v>
      </c>
      <c r="G24" s="39">
        <f t="shared" si="8"/>
        <v>1998</v>
      </c>
      <c r="H24" s="39">
        <f t="shared" si="8"/>
        <v>1999</v>
      </c>
      <c r="I24" s="39">
        <f t="shared" si="8"/>
        <v>2000</v>
      </c>
      <c r="J24" s="39">
        <f t="shared" si="8"/>
        <v>2001</v>
      </c>
      <c r="K24" s="39">
        <f t="shared" si="8"/>
        <v>2002</v>
      </c>
      <c r="L24" s="39">
        <f t="shared" si="8"/>
        <v>2003</v>
      </c>
      <c r="M24" s="39" t="s">
        <v>3</v>
      </c>
      <c r="N24" s="40" t="s">
        <v>4</v>
      </c>
      <c r="O24" s="149" t="s">
        <v>5</v>
      </c>
      <c r="P24" s="83">
        <f>P8</f>
        <v>1994</v>
      </c>
      <c r="Q24" s="39">
        <f aca="true" t="shared" si="9" ref="Q24:Y24">Q8</f>
        <v>1995</v>
      </c>
      <c r="R24" s="39">
        <f t="shared" si="9"/>
        <v>1996</v>
      </c>
      <c r="S24" s="39">
        <f t="shared" si="9"/>
        <v>1997</v>
      </c>
      <c r="T24" s="39">
        <f t="shared" si="9"/>
        <v>1998</v>
      </c>
      <c r="U24" s="39">
        <f t="shared" si="9"/>
        <v>1999</v>
      </c>
      <c r="V24" s="39">
        <f t="shared" si="9"/>
        <v>2000</v>
      </c>
      <c r="W24" s="39">
        <f t="shared" si="9"/>
        <v>2001</v>
      </c>
      <c r="X24" s="39">
        <f t="shared" si="9"/>
        <v>2002</v>
      </c>
      <c r="Y24" s="39">
        <f t="shared" si="9"/>
        <v>2003</v>
      </c>
      <c r="Z24" s="39" t="s">
        <v>3</v>
      </c>
      <c r="AA24" s="113" t="s">
        <v>4</v>
      </c>
      <c r="AB24" s="41" t="s">
        <v>5</v>
      </c>
    </row>
    <row r="25" spans="2:28" ht="15">
      <c r="B25" s="44" t="s">
        <v>88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2</v>
      </c>
      <c r="I25" s="62">
        <v>0</v>
      </c>
      <c r="J25" s="62">
        <v>0</v>
      </c>
      <c r="K25" s="75">
        <v>4</v>
      </c>
      <c r="L25" s="75">
        <v>0</v>
      </c>
      <c r="M25" s="67">
        <f>SUM(H25:L25)</f>
        <v>6</v>
      </c>
      <c r="N25" s="67">
        <f>M25/5</f>
        <v>1.2</v>
      </c>
      <c r="O25" s="115">
        <f aca="true" t="shared" si="10" ref="O25:O37">M25/M$37*100</f>
        <v>18.75</v>
      </c>
      <c r="P25" s="62">
        <v>2010</v>
      </c>
      <c r="Q25" s="62">
        <v>1743</v>
      </c>
      <c r="R25" s="62">
        <v>1613</v>
      </c>
      <c r="S25" s="62">
        <v>1557</v>
      </c>
      <c r="T25" s="62">
        <v>1253</v>
      </c>
      <c r="U25" s="62">
        <v>1038</v>
      </c>
      <c r="V25" s="62">
        <v>940</v>
      </c>
      <c r="W25" s="62">
        <v>839</v>
      </c>
      <c r="X25" s="63">
        <v>707</v>
      </c>
      <c r="Y25" s="63">
        <v>535</v>
      </c>
      <c r="Z25" s="67">
        <f>SUM(U25:Y25)</f>
        <v>4059</v>
      </c>
      <c r="AA25" s="67">
        <f>Z25/5</f>
        <v>811.8</v>
      </c>
      <c r="AB25" s="116">
        <f aca="true" t="shared" si="11" ref="AB25:AB37">Z25/Z$37*100</f>
        <v>4.672983272124428</v>
      </c>
    </row>
    <row r="26" spans="2:28" ht="15">
      <c r="B26" s="44" t="s">
        <v>89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4">
        <f>SUM(H26:L26)</f>
        <v>0</v>
      </c>
      <c r="N26" s="64">
        <f>M26/5</f>
        <v>0</v>
      </c>
      <c r="O26" s="117">
        <f t="shared" si="10"/>
        <v>0</v>
      </c>
      <c r="P26" s="62">
        <v>327</v>
      </c>
      <c r="Q26" s="62">
        <v>297</v>
      </c>
      <c r="R26" s="62">
        <v>332</v>
      </c>
      <c r="S26" s="62">
        <v>259</v>
      </c>
      <c r="T26" s="62">
        <v>223</v>
      </c>
      <c r="U26" s="62">
        <v>168</v>
      </c>
      <c r="V26" s="62">
        <v>254</v>
      </c>
      <c r="W26" s="62">
        <v>278</v>
      </c>
      <c r="X26" s="64">
        <v>229</v>
      </c>
      <c r="Y26" s="64">
        <v>201</v>
      </c>
      <c r="Z26" s="64">
        <f>SUM(U26:Y26)</f>
        <v>1130</v>
      </c>
      <c r="AA26" s="64">
        <f>Z26/5</f>
        <v>226</v>
      </c>
      <c r="AB26" s="43">
        <f t="shared" si="11"/>
        <v>1.3009290705840364</v>
      </c>
    </row>
    <row r="27" spans="2:28" ht="15">
      <c r="B27" s="44" t="s">
        <v>90</v>
      </c>
      <c r="C27" s="62">
        <v>2</v>
      </c>
      <c r="D27" s="62">
        <v>1</v>
      </c>
      <c r="E27" s="62">
        <v>0</v>
      </c>
      <c r="F27" s="62">
        <v>1</v>
      </c>
      <c r="G27" s="62">
        <v>1</v>
      </c>
      <c r="H27" s="62">
        <v>5</v>
      </c>
      <c r="I27" s="62">
        <v>1</v>
      </c>
      <c r="J27" s="62">
        <v>0</v>
      </c>
      <c r="K27" s="62">
        <v>6</v>
      </c>
      <c r="L27" s="62">
        <v>0</v>
      </c>
      <c r="M27" s="64">
        <f aca="true" t="shared" si="12" ref="M27:M36">SUM(H27:L27)</f>
        <v>12</v>
      </c>
      <c r="N27" s="64">
        <f aca="true" t="shared" si="13" ref="N27:N36">M27/5</f>
        <v>2.4</v>
      </c>
      <c r="O27" s="117">
        <f t="shared" si="10"/>
        <v>37.5</v>
      </c>
      <c r="P27" s="62">
        <v>11330</v>
      </c>
      <c r="Q27" s="62">
        <v>11209</v>
      </c>
      <c r="R27" s="62">
        <v>11118</v>
      </c>
      <c r="S27" s="62">
        <v>11035</v>
      </c>
      <c r="T27" s="62">
        <v>10494</v>
      </c>
      <c r="U27" s="62">
        <v>10471</v>
      </c>
      <c r="V27" s="62">
        <v>10048</v>
      </c>
      <c r="W27" s="62">
        <v>10399</v>
      </c>
      <c r="X27" s="64">
        <v>10083</v>
      </c>
      <c r="Y27" s="64">
        <v>8970</v>
      </c>
      <c r="Z27" s="64">
        <f aca="true" t="shared" si="14" ref="Z27:Z35">SUM(U27:Y27)</f>
        <v>49971</v>
      </c>
      <c r="AA27" s="64">
        <f aca="true" t="shared" si="15" ref="AA27:AA35">Z27/5</f>
        <v>9994.2</v>
      </c>
      <c r="AB27" s="43">
        <f t="shared" si="11"/>
        <v>57.52984653642026</v>
      </c>
    </row>
    <row r="28" spans="2:28" ht="15">
      <c r="B28" s="44" t="s">
        <v>102</v>
      </c>
      <c r="C28" s="62">
        <v>0</v>
      </c>
      <c r="D28" s="62">
        <v>0</v>
      </c>
      <c r="E28" s="62">
        <v>0</v>
      </c>
      <c r="F28" s="62">
        <v>0</v>
      </c>
      <c r="G28" s="62">
        <v>1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4">
        <f>SUM(H28:L28)</f>
        <v>0</v>
      </c>
      <c r="N28" s="64">
        <f>M28/5</f>
        <v>0</v>
      </c>
      <c r="O28" s="117">
        <f t="shared" si="10"/>
        <v>0</v>
      </c>
      <c r="P28" s="62">
        <v>866</v>
      </c>
      <c r="Q28" s="62">
        <v>870</v>
      </c>
      <c r="R28" s="62">
        <v>846</v>
      </c>
      <c r="S28" s="62">
        <v>832</v>
      </c>
      <c r="T28" s="62">
        <v>824</v>
      </c>
      <c r="U28" s="62">
        <v>887</v>
      </c>
      <c r="V28" s="62">
        <v>915</v>
      </c>
      <c r="W28" s="62">
        <v>998</v>
      </c>
      <c r="X28" s="82">
        <v>994</v>
      </c>
      <c r="Y28" s="82">
        <v>1083</v>
      </c>
      <c r="Z28" s="64">
        <f>SUM(U28:Y28)</f>
        <v>4877</v>
      </c>
      <c r="AA28" s="64">
        <f>Z28/5</f>
        <v>975.4</v>
      </c>
      <c r="AB28" s="43">
        <f t="shared" si="11"/>
        <v>5.614717767467563</v>
      </c>
    </row>
    <row r="29" spans="2:28" ht="15">
      <c r="B29" s="44" t="s">
        <v>91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4">
        <f t="shared" si="12"/>
        <v>0</v>
      </c>
      <c r="N29" s="64">
        <f t="shared" si="13"/>
        <v>0</v>
      </c>
      <c r="O29" s="117">
        <f t="shared" si="10"/>
        <v>0</v>
      </c>
      <c r="P29" s="62">
        <v>21</v>
      </c>
      <c r="Q29" s="62">
        <v>68</v>
      </c>
      <c r="R29" s="62">
        <v>136</v>
      </c>
      <c r="S29" s="62">
        <v>63</v>
      </c>
      <c r="T29" s="62">
        <v>40</v>
      </c>
      <c r="U29" s="62">
        <v>47</v>
      </c>
      <c r="V29" s="62">
        <v>74</v>
      </c>
      <c r="W29" s="62">
        <v>69</v>
      </c>
      <c r="X29" s="64">
        <v>76</v>
      </c>
      <c r="Y29" s="64">
        <v>74</v>
      </c>
      <c r="Z29" s="64">
        <f t="shared" si="14"/>
        <v>340</v>
      </c>
      <c r="AA29" s="64">
        <f t="shared" si="15"/>
        <v>68</v>
      </c>
      <c r="AB29" s="43">
        <f t="shared" si="11"/>
        <v>0.3914299858394446</v>
      </c>
    </row>
    <row r="30" spans="2:28" ht="15">
      <c r="B30" s="42" t="s">
        <v>92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1</v>
      </c>
      <c r="K30" s="62">
        <v>1</v>
      </c>
      <c r="L30" s="62">
        <v>0</v>
      </c>
      <c r="M30" s="64">
        <f t="shared" si="12"/>
        <v>2</v>
      </c>
      <c r="N30" s="64">
        <f t="shared" si="13"/>
        <v>0.4</v>
      </c>
      <c r="O30" s="117">
        <f t="shared" si="10"/>
        <v>6.25</v>
      </c>
      <c r="P30" s="62">
        <v>83</v>
      </c>
      <c r="Q30" s="62">
        <v>1</v>
      </c>
      <c r="R30" s="62">
        <v>0</v>
      </c>
      <c r="S30" s="62">
        <v>478</v>
      </c>
      <c r="T30" s="62">
        <v>663</v>
      </c>
      <c r="U30" s="62">
        <v>853</v>
      </c>
      <c r="V30" s="62">
        <v>983</v>
      </c>
      <c r="W30" s="62">
        <v>1305</v>
      </c>
      <c r="X30" s="64">
        <v>1386</v>
      </c>
      <c r="Y30" s="64">
        <v>1474</v>
      </c>
      <c r="Z30" s="64">
        <f t="shared" si="14"/>
        <v>6001</v>
      </c>
      <c r="AA30" s="64">
        <f t="shared" si="15"/>
        <v>1200.2</v>
      </c>
      <c r="AB30" s="43">
        <f t="shared" si="11"/>
        <v>6.908739250066198</v>
      </c>
    </row>
    <row r="31" spans="2:28" ht="15">
      <c r="B31" s="44" t="s">
        <v>93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4">
        <f t="shared" si="12"/>
        <v>0</v>
      </c>
      <c r="N31" s="64">
        <f t="shared" si="13"/>
        <v>0</v>
      </c>
      <c r="O31" s="117">
        <f t="shared" si="10"/>
        <v>0</v>
      </c>
      <c r="P31" s="62">
        <v>49</v>
      </c>
      <c r="Q31" s="62">
        <v>39</v>
      </c>
      <c r="R31" s="62">
        <v>38</v>
      </c>
      <c r="S31" s="62">
        <v>34</v>
      </c>
      <c r="T31" s="62">
        <v>39</v>
      </c>
      <c r="U31" s="62">
        <v>36</v>
      </c>
      <c r="V31" s="62">
        <v>39</v>
      </c>
      <c r="W31" s="62">
        <v>39</v>
      </c>
      <c r="X31" s="64">
        <v>36</v>
      </c>
      <c r="Y31" s="64">
        <v>57</v>
      </c>
      <c r="Z31" s="64">
        <f t="shared" si="14"/>
        <v>207</v>
      </c>
      <c r="AA31" s="64">
        <f t="shared" si="15"/>
        <v>41.4</v>
      </c>
      <c r="AB31" s="43">
        <f t="shared" si="11"/>
        <v>0.23831178549636778</v>
      </c>
    </row>
    <row r="32" spans="2:28" ht="15">
      <c r="B32" s="44" t="s">
        <v>94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4">
        <f t="shared" si="12"/>
        <v>0</v>
      </c>
      <c r="N32" s="64">
        <f t="shared" si="13"/>
        <v>0</v>
      </c>
      <c r="O32" s="117">
        <f t="shared" si="10"/>
        <v>0</v>
      </c>
      <c r="P32" s="62">
        <v>1</v>
      </c>
      <c r="Q32" s="62">
        <v>2</v>
      </c>
      <c r="R32" s="62">
        <v>5</v>
      </c>
      <c r="S32" s="62">
        <v>3</v>
      </c>
      <c r="T32" s="62">
        <v>1</v>
      </c>
      <c r="U32" s="62">
        <v>2</v>
      </c>
      <c r="V32" s="62">
        <v>5</v>
      </c>
      <c r="W32" s="62">
        <v>3</v>
      </c>
      <c r="X32" s="64">
        <v>0</v>
      </c>
      <c r="Y32" s="64">
        <v>6</v>
      </c>
      <c r="Z32" s="64">
        <f t="shared" si="14"/>
        <v>16</v>
      </c>
      <c r="AA32" s="64">
        <f t="shared" si="15"/>
        <v>3.2</v>
      </c>
      <c r="AB32" s="43">
        <f t="shared" si="11"/>
        <v>0.01842023462773857</v>
      </c>
    </row>
    <row r="33" spans="2:28" ht="15">
      <c r="B33" s="44" t="s">
        <v>158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4">
        <f t="shared" si="12"/>
        <v>0</v>
      </c>
      <c r="N33" s="64">
        <f t="shared" si="13"/>
        <v>0</v>
      </c>
      <c r="O33" s="117">
        <f t="shared" si="10"/>
        <v>0</v>
      </c>
      <c r="P33" s="62">
        <v>37</v>
      </c>
      <c r="Q33" s="62">
        <v>49</v>
      </c>
      <c r="R33" s="62">
        <v>35</v>
      </c>
      <c r="S33" s="62">
        <v>25</v>
      </c>
      <c r="T33" s="62">
        <v>30</v>
      </c>
      <c r="U33" s="62">
        <v>26</v>
      </c>
      <c r="V33" s="62">
        <v>37</v>
      </c>
      <c r="W33" s="62">
        <v>36</v>
      </c>
      <c r="X33" s="64">
        <v>35</v>
      </c>
      <c r="Y33" s="64">
        <v>33</v>
      </c>
      <c r="Z33" s="64">
        <f t="shared" si="14"/>
        <v>167</v>
      </c>
      <c r="AA33" s="64">
        <f t="shared" si="15"/>
        <v>33.4</v>
      </c>
      <c r="AB33" s="43">
        <f t="shared" si="11"/>
        <v>0.19226119892702134</v>
      </c>
    </row>
    <row r="34" spans="2:28" ht="15">
      <c r="B34" s="44" t="s">
        <v>95</v>
      </c>
      <c r="C34" s="62">
        <v>5</v>
      </c>
      <c r="D34" s="62">
        <v>5</v>
      </c>
      <c r="E34" s="62">
        <v>2</v>
      </c>
      <c r="F34" s="62">
        <v>2</v>
      </c>
      <c r="G34" s="62">
        <v>0</v>
      </c>
      <c r="H34" s="62">
        <v>2</v>
      </c>
      <c r="I34" s="62">
        <v>4</v>
      </c>
      <c r="J34" s="62">
        <v>1</v>
      </c>
      <c r="K34" s="62">
        <v>1</v>
      </c>
      <c r="L34" s="62">
        <v>1</v>
      </c>
      <c r="M34" s="64">
        <f t="shared" si="12"/>
        <v>9</v>
      </c>
      <c r="N34" s="64">
        <f t="shared" si="13"/>
        <v>1.8</v>
      </c>
      <c r="O34" s="117">
        <f t="shared" si="10"/>
        <v>28.125</v>
      </c>
      <c r="P34" s="62">
        <v>6429</v>
      </c>
      <c r="Q34" s="62">
        <v>5663</v>
      </c>
      <c r="R34" s="62">
        <v>5344</v>
      </c>
      <c r="S34" s="62">
        <v>4662</v>
      </c>
      <c r="T34" s="62">
        <v>3620</v>
      </c>
      <c r="U34" s="62">
        <v>3379</v>
      </c>
      <c r="V34" s="62">
        <v>3044</v>
      </c>
      <c r="W34" s="62">
        <v>2732</v>
      </c>
      <c r="X34" s="64">
        <v>2337</v>
      </c>
      <c r="Y34" s="64">
        <v>2149</v>
      </c>
      <c r="Z34" s="64">
        <f t="shared" si="14"/>
        <v>13641</v>
      </c>
      <c r="AA34" s="64">
        <f t="shared" si="15"/>
        <v>2728.2</v>
      </c>
      <c r="AB34" s="43">
        <f t="shared" si="11"/>
        <v>15.704401284811365</v>
      </c>
    </row>
    <row r="35" spans="2:28" ht="15">
      <c r="B35" s="44" t="s">
        <v>85</v>
      </c>
      <c r="C35" s="62">
        <v>0</v>
      </c>
      <c r="D35" s="62">
        <v>0</v>
      </c>
      <c r="E35" s="62">
        <v>1</v>
      </c>
      <c r="F35" s="62">
        <v>0</v>
      </c>
      <c r="G35" s="62">
        <v>0</v>
      </c>
      <c r="H35" s="62">
        <v>1</v>
      </c>
      <c r="I35" s="62">
        <v>0</v>
      </c>
      <c r="J35" s="62">
        <v>0</v>
      </c>
      <c r="K35" s="62">
        <v>0</v>
      </c>
      <c r="L35" s="62">
        <v>0</v>
      </c>
      <c r="M35" s="64">
        <f t="shared" si="12"/>
        <v>1</v>
      </c>
      <c r="N35" s="64">
        <f t="shared" si="13"/>
        <v>0.2</v>
      </c>
      <c r="O35" s="117">
        <f t="shared" si="10"/>
        <v>3.125</v>
      </c>
      <c r="P35" s="62">
        <v>411</v>
      </c>
      <c r="Q35" s="62">
        <v>534</v>
      </c>
      <c r="R35" s="62">
        <v>385</v>
      </c>
      <c r="S35" s="62">
        <v>331</v>
      </c>
      <c r="T35" s="62">
        <v>320</v>
      </c>
      <c r="U35" s="62">
        <v>307</v>
      </c>
      <c r="V35" s="62">
        <v>245</v>
      </c>
      <c r="W35" s="62">
        <v>215</v>
      </c>
      <c r="X35" s="64">
        <v>206</v>
      </c>
      <c r="Y35" s="64">
        <v>169</v>
      </c>
      <c r="Z35" s="64">
        <f t="shared" si="14"/>
        <v>1142</v>
      </c>
      <c r="AA35" s="64">
        <f t="shared" si="15"/>
        <v>228.4</v>
      </c>
      <c r="AB35" s="43">
        <f t="shared" si="11"/>
        <v>1.3147442465548405</v>
      </c>
    </row>
    <row r="36" spans="2:28" ht="15.75" thickBot="1">
      <c r="B36" s="44" t="s">
        <v>6</v>
      </c>
      <c r="C36" s="62">
        <v>0</v>
      </c>
      <c r="D36" s="62">
        <v>0</v>
      </c>
      <c r="E36" s="62">
        <v>0</v>
      </c>
      <c r="F36" s="62">
        <v>1</v>
      </c>
      <c r="G36" s="62">
        <v>0</v>
      </c>
      <c r="H36" s="62">
        <v>0</v>
      </c>
      <c r="I36" s="62">
        <v>1</v>
      </c>
      <c r="J36" s="62">
        <v>1</v>
      </c>
      <c r="K36" s="75">
        <v>0</v>
      </c>
      <c r="L36" s="75">
        <v>0</v>
      </c>
      <c r="M36" s="64">
        <f t="shared" si="12"/>
        <v>2</v>
      </c>
      <c r="N36" s="64">
        <f t="shared" si="13"/>
        <v>0.4</v>
      </c>
      <c r="O36" s="118">
        <f t="shared" si="10"/>
        <v>6.25</v>
      </c>
      <c r="P36" s="62">
        <v>1394</v>
      </c>
      <c r="Q36" s="62">
        <v>1551</v>
      </c>
      <c r="R36" s="62">
        <v>1909</v>
      </c>
      <c r="S36" s="62">
        <v>1469</v>
      </c>
      <c r="T36" s="62">
        <v>1201</v>
      </c>
      <c r="U36" s="62">
        <v>990</v>
      </c>
      <c r="V36" s="62">
        <v>1115</v>
      </c>
      <c r="W36" s="62">
        <v>1090</v>
      </c>
      <c r="X36" s="82">
        <v>1212</v>
      </c>
      <c r="Y36" s="82">
        <v>903</v>
      </c>
      <c r="Z36" s="82">
        <f>SUM(U36:Y36)</f>
        <v>5310</v>
      </c>
      <c r="AA36" s="82">
        <f>Z36/5</f>
        <v>1062</v>
      </c>
      <c r="AB36" s="94">
        <f t="shared" si="11"/>
        <v>6.1132153670807385</v>
      </c>
    </row>
    <row r="37" spans="2:28" ht="15.75" thickBot="1">
      <c r="B37" s="45" t="s">
        <v>174</v>
      </c>
      <c r="C37" s="65">
        <f aca="true" t="shared" si="16" ref="C37:L37">SUM(C25:C36)</f>
        <v>7</v>
      </c>
      <c r="D37" s="81">
        <f t="shared" si="16"/>
        <v>6</v>
      </c>
      <c r="E37" s="81">
        <f t="shared" si="16"/>
        <v>3</v>
      </c>
      <c r="F37" s="81">
        <f t="shared" si="16"/>
        <v>4</v>
      </c>
      <c r="G37" s="81">
        <f t="shared" si="16"/>
        <v>2</v>
      </c>
      <c r="H37" s="81">
        <f t="shared" si="16"/>
        <v>10</v>
      </c>
      <c r="I37" s="81">
        <f t="shared" si="16"/>
        <v>6</v>
      </c>
      <c r="J37" s="81">
        <f t="shared" si="16"/>
        <v>3</v>
      </c>
      <c r="K37" s="66">
        <f t="shared" si="16"/>
        <v>12</v>
      </c>
      <c r="L37" s="66">
        <f t="shared" si="16"/>
        <v>1</v>
      </c>
      <c r="M37" s="66">
        <f>SUM(H37:L37)</f>
        <v>32</v>
      </c>
      <c r="N37" s="66">
        <f>M37/5</f>
        <v>6.4</v>
      </c>
      <c r="O37" s="150">
        <f t="shared" si="10"/>
        <v>100</v>
      </c>
      <c r="P37" s="65">
        <f aca="true" t="shared" si="17" ref="P37:Y37">SUM(P25:P36)</f>
        <v>22958</v>
      </c>
      <c r="Q37" s="81">
        <f t="shared" si="17"/>
        <v>22026</v>
      </c>
      <c r="R37" s="81">
        <f t="shared" si="17"/>
        <v>21761</v>
      </c>
      <c r="S37" s="81">
        <f t="shared" si="17"/>
        <v>20748</v>
      </c>
      <c r="T37" s="81">
        <f t="shared" si="17"/>
        <v>18708</v>
      </c>
      <c r="U37" s="81">
        <f t="shared" si="17"/>
        <v>18204</v>
      </c>
      <c r="V37" s="81">
        <f t="shared" si="17"/>
        <v>17699</v>
      </c>
      <c r="W37" s="81">
        <f t="shared" si="17"/>
        <v>18003</v>
      </c>
      <c r="X37" s="81">
        <f t="shared" si="17"/>
        <v>17301</v>
      </c>
      <c r="Y37" s="66">
        <f t="shared" si="17"/>
        <v>15654</v>
      </c>
      <c r="Z37" s="66">
        <f>SUM(U37:Y37)</f>
        <v>86861</v>
      </c>
      <c r="AA37" s="66">
        <f>Z37/5</f>
        <v>17372.2</v>
      </c>
      <c r="AB37" s="46">
        <f t="shared" si="11"/>
        <v>100</v>
      </c>
    </row>
    <row r="38" ht="14.25" thickBot="1" thickTop="1"/>
    <row r="39" spans="2:28" ht="16.5" thickBot="1" thickTop="1">
      <c r="B39" s="33"/>
      <c r="C39" s="34" t="s">
        <v>103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148"/>
      <c r="P39" s="34" t="s">
        <v>117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106"/>
      <c r="AB39" s="36" t="s">
        <v>118</v>
      </c>
    </row>
    <row r="40" spans="2:28" ht="15.75" thickBot="1">
      <c r="B40" s="37" t="s">
        <v>159</v>
      </c>
      <c r="C40" s="83">
        <f aca="true" t="shared" si="18" ref="C40:L40">C24</f>
        <v>1994</v>
      </c>
      <c r="D40" s="39">
        <f t="shared" si="18"/>
        <v>1995</v>
      </c>
      <c r="E40" s="39">
        <f t="shared" si="18"/>
        <v>1996</v>
      </c>
      <c r="F40" s="39">
        <f t="shared" si="18"/>
        <v>1997</v>
      </c>
      <c r="G40" s="39">
        <f t="shared" si="18"/>
        <v>1998</v>
      </c>
      <c r="H40" s="39">
        <f t="shared" si="18"/>
        <v>1999</v>
      </c>
      <c r="I40" s="39">
        <f t="shared" si="18"/>
        <v>2000</v>
      </c>
      <c r="J40" s="39">
        <f t="shared" si="18"/>
        <v>2001</v>
      </c>
      <c r="K40" s="39">
        <f t="shared" si="18"/>
        <v>2002</v>
      </c>
      <c r="L40" s="39">
        <f t="shared" si="18"/>
        <v>2003</v>
      </c>
      <c r="M40" s="39" t="s">
        <v>3</v>
      </c>
      <c r="N40" s="40" t="s">
        <v>4</v>
      </c>
      <c r="O40" s="149" t="s">
        <v>5</v>
      </c>
      <c r="P40" s="39">
        <f aca="true" t="shared" si="19" ref="P40:X40">P24</f>
        <v>1994</v>
      </c>
      <c r="Q40" s="39">
        <f t="shared" si="19"/>
        <v>1995</v>
      </c>
      <c r="R40" s="39">
        <f t="shared" si="19"/>
        <v>1996</v>
      </c>
      <c r="S40" s="39">
        <f t="shared" si="19"/>
        <v>1997</v>
      </c>
      <c r="T40" s="39">
        <f t="shared" si="19"/>
        <v>1998</v>
      </c>
      <c r="U40" s="39">
        <f t="shared" si="19"/>
        <v>1999</v>
      </c>
      <c r="V40" s="39">
        <f t="shared" si="19"/>
        <v>2000</v>
      </c>
      <c r="W40" s="39">
        <f t="shared" si="19"/>
        <v>2001</v>
      </c>
      <c r="X40" s="39">
        <f t="shared" si="19"/>
        <v>2002</v>
      </c>
      <c r="Y40" s="39"/>
      <c r="Z40" s="39" t="s">
        <v>3</v>
      </c>
      <c r="AA40" s="113" t="s">
        <v>4</v>
      </c>
      <c r="AB40" s="41" t="s">
        <v>5</v>
      </c>
    </row>
    <row r="41" spans="2:28" ht="15">
      <c r="B41" s="44" t="s">
        <v>88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75">
        <v>0</v>
      </c>
      <c r="L41" s="75">
        <v>0</v>
      </c>
      <c r="M41" s="67">
        <f>SUM(H41:L41)</f>
        <v>0</v>
      </c>
      <c r="N41" s="67">
        <f>M41/5</f>
        <v>0</v>
      </c>
      <c r="O41" s="115" t="e">
        <f aca="true" t="shared" si="20" ref="O41:O53">M41/M$53*100</f>
        <v>#DIV/0!</v>
      </c>
      <c r="P41" s="62">
        <v>3</v>
      </c>
      <c r="Q41" s="62">
        <v>10</v>
      </c>
      <c r="R41" s="62">
        <v>4</v>
      </c>
      <c r="S41" s="62">
        <v>5</v>
      </c>
      <c r="T41" s="62">
        <v>2</v>
      </c>
      <c r="U41" s="62">
        <v>1</v>
      </c>
      <c r="V41" s="62">
        <v>1</v>
      </c>
      <c r="W41" s="62">
        <v>1</v>
      </c>
      <c r="X41" s="63">
        <v>2</v>
      </c>
      <c r="Y41" s="63">
        <v>1</v>
      </c>
      <c r="Z41" s="67">
        <f>SUM(U41:Y41)</f>
        <v>6</v>
      </c>
      <c r="AA41" s="67">
        <f>Z41/5</f>
        <v>1.2</v>
      </c>
      <c r="AB41" s="116">
        <f aca="true" t="shared" si="21" ref="AB41:AB53">Z41/Z$53*100</f>
        <v>0.8955223880597015</v>
      </c>
    </row>
    <row r="42" spans="2:28" ht="15">
      <c r="B42" s="44" t="s">
        <v>89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4">
        <f>SUM(H42:L42)</f>
        <v>0</v>
      </c>
      <c r="N42" s="64">
        <f>M42/5</f>
        <v>0</v>
      </c>
      <c r="O42" s="117" t="e">
        <f t="shared" si="20"/>
        <v>#DIV/0!</v>
      </c>
      <c r="P42" s="62">
        <v>2</v>
      </c>
      <c r="Q42" s="62">
        <v>3</v>
      </c>
      <c r="R42" s="62">
        <v>2</v>
      </c>
      <c r="S42" s="62">
        <v>3</v>
      </c>
      <c r="T42" s="62">
        <v>2</v>
      </c>
      <c r="U42" s="62">
        <v>2</v>
      </c>
      <c r="V42" s="62">
        <v>3</v>
      </c>
      <c r="W42" s="62">
        <v>3</v>
      </c>
      <c r="X42" s="64">
        <v>2</v>
      </c>
      <c r="Y42" s="64">
        <v>3</v>
      </c>
      <c r="Z42" s="64">
        <f>SUM(U42:Y42)</f>
        <v>13</v>
      </c>
      <c r="AA42" s="64">
        <f>Z42/5</f>
        <v>2.6</v>
      </c>
      <c r="AB42" s="43">
        <f t="shared" si="21"/>
        <v>1.9402985074626864</v>
      </c>
    </row>
    <row r="43" spans="2:28" ht="15">
      <c r="B43" s="44" t="s">
        <v>90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4">
        <f aca="true" t="shared" si="22" ref="M43:M52">SUM(H43:L43)</f>
        <v>0</v>
      </c>
      <c r="N43" s="64">
        <f aca="true" t="shared" si="23" ref="N43:N52">M43/5</f>
        <v>0</v>
      </c>
      <c r="O43" s="117" t="e">
        <f t="shared" si="20"/>
        <v>#DIV/0!</v>
      </c>
      <c r="P43" s="62">
        <v>45</v>
      </c>
      <c r="Q43" s="62">
        <v>40</v>
      </c>
      <c r="R43" s="62">
        <v>38</v>
      </c>
      <c r="S43" s="62">
        <v>33</v>
      </c>
      <c r="T43" s="62">
        <v>40</v>
      </c>
      <c r="U43" s="62">
        <v>28</v>
      </c>
      <c r="V43" s="62">
        <v>40</v>
      </c>
      <c r="W43" s="62">
        <v>42</v>
      </c>
      <c r="X43" s="64">
        <v>47</v>
      </c>
      <c r="Y43" s="64">
        <v>36</v>
      </c>
      <c r="Z43" s="64">
        <f aca="true" t="shared" si="24" ref="Z43:Z52">SUM(U43:Y43)</f>
        <v>193</v>
      </c>
      <c r="AA43" s="64">
        <f aca="true" t="shared" si="25" ref="AA43:AA52">Z43/5</f>
        <v>38.6</v>
      </c>
      <c r="AB43" s="43">
        <f t="shared" si="21"/>
        <v>28.805970149253728</v>
      </c>
    </row>
    <row r="44" spans="2:28" ht="15">
      <c r="B44" s="44" t="s">
        <v>102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4">
        <f>SUM(H44:L44)</f>
        <v>0</v>
      </c>
      <c r="N44" s="64">
        <f>M44/5</f>
        <v>0</v>
      </c>
      <c r="O44" s="117" t="e">
        <f t="shared" si="20"/>
        <v>#DIV/0!</v>
      </c>
      <c r="P44" s="62">
        <v>6</v>
      </c>
      <c r="Q44" s="62">
        <v>4</v>
      </c>
      <c r="R44" s="62">
        <v>1</v>
      </c>
      <c r="S44" s="62">
        <v>1</v>
      </c>
      <c r="T44" s="62">
        <v>4</v>
      </c>
      <c r="U44" s="62">
        <v>3</v>
      </c>
      <c r="V44" s="62">
        <v>4</v>
      </c>
      <c r="W44" s="62">
        <v>4</v>
      </c>
      <c r="X44" s="64">
        <v>5</v>
      </c>
      <c r="Y44" s="64">
        <v>6</v>
      </c>
      <c r="Z44" s="64">
        <f>SUM(U44:Y44)</f>
        <v>22</v>
      </c>
      <c r="AA44" s="64">
        <f>Z44/5</f>
        <v>4.4</v>
      </c>
      <c r="AB44" s="43">
        <f t="shared" si="21"/>
        <v>3.2835820895522385</v>
      </c>
    </row>
    <row r="45" spans="2:28" ht="15">
      <c r="B45" s="44" t="s">
        <v>91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4">
        <f t="shared" si="22"/>
        <v>0</v>
      </c>
      <c r="N45" s="64">
        <f t="shared" si="23"/>
        <v>0</v>
      </c>
      <c r="O45" s="117" t="e">
        <f t="shared" si="20"/>
        <v>#DIV/0!</v>
      </c>
      <c r="P45" s="62">
        <v>0</v>
      </c>
      <c r="Q45" s="62">
        <v>2</v>
      </c>
      <c r="R45" s="62">
        <v>4</v>
      </c>
      <c r="S45" s="62">
        <v>0</v>
      </c>
      <c r="T45" s="62">
        <v>5</v>
      </c>
      <c r="U45" s="62">
        <v>4</v>
      </c>
      <c r="V45" s="62">
        <v>3</v>
      </c>
      <c r="W45" s="62">
        <v>2</v>
      </c>
      <c r="X45" s="64">
        <v>4</v>
      </c>
      <c r="Y45" s="64">
        <v>5</v>
      </c>
      <c r="Z45" s="64">
        <f t="shared" si="24"/>
        <v>18</v>
      </c>
      <c r="AA45" s="64">
        <f t="shared" si="25"/>
        <v>3.6</v>
      </c>
      <c r="AB45" s="43">
        <f t="shared" si="21"/>
        <v>2.6865671641791042</v>
      </c>
    </row>
    <row r="46" spans="2:28" ht="15">
      <c r="B46" s="42" t="s">
        <v>92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4">
        <f t="shared" si="22"/>
        <v>0</v>
      </c>
      <c r="N46" s="64">
        <f t="shared" si="23"/>
        <v>0</v>
      </c>
      <c r="O46" s="117" t="e">
        <f t="shared" si="20"/>
        <v>#DIV/0!</v>
      </c>
      <c r="P46" s="62">
        <v>2</v>
      </c>
      <c r="Q46" s="62">
        <v>0</v>
      </c>
      <c r="R46" s="62">
        <v>0</v>
      </c>
      <c r="S46" s="62">
        <v>5</v>
      </c>
      <c r="T46" s="62">
        <v>12</v>
      </c>
      <c r="U46" s="62">
        <v>9</v>
      </c>
      <c r="V46" s="62">
        <v>10</v>
      </c>
      <c r="W46" s="62">
        <v>13</v>
      </c>
      <c r="X46" s="64">
        <v>10</v>
      </c>
      <c r="Y46" s="64">
        <v>13</v>
      </c>
      <c r="Z46" s="64">
        <f t="shared" si="24"/>
        <v>55</v>
      </c>
      <c r="AA46" s="64">
        <f t="shared" si="25"/>
        <v>11</v>
      </c>
      <c r="AB46" s="43">
        <f t="shared" si="21"/>
        <v>8.208955223880597</v>
      </c>
    </row>
    <row r="47" spans="2:28" ht="15">
      <c r="B47" s="44" t="s">
        <v>93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4">
        <f t="shared" si="22"/>
        <v>0</v>
      </c>
      <c r="N47" s="64">
        <f t="shared" si="23"/>
        <v>0</v>
      </c>
      <c r="O47" s="117" t="e">
        <f t="shared" si="20"/>
        <v>#DIV/0!</v>
      </c>
      <c r="P47" s="62">
        <v>1</v>
      </c>
      <c r="Q47" s="62">
        <v>1</v>
      </c>
      <c r="R47" s="62">
        <v>0</v>
      </c>
      <c r="S47" s="62">
        <v>0</v>
      </c>
      <c r="T47" s="62">
        <v>1</v>
      </c>
      <c r="U47" s="62">
        <v>1</v>
      </c>
      <c r="V47" s="62">
        <v>4</v>
      </c>
      <c r="W47" s="62">
        <v>1</v>
      </c>
      <c r="X47" s="64">
        <v>1</v>
      </c>
      <c r="Y47" s="64">
        <v>3</v>
      </c>
      <c r="Z47" s="64">
        <f t="shared" si="24"/>
        <v>10</v>
      </c>
      <c r="AA47" s="64">
        <f t="shared" si="25"/>
        <v>2</v>
      </c>
      <c r="AB47" s="43">
        <f t="shared" si="21"/>
        <v>1.4925373134328357</v>
      </c>
    </row>
    <row r="48" spans="2:28" ht="15">
      <c r="B48" s="44" t="s">
        <v>94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4">
        <f t="shared" si="22"/>
        <v>0</v>
      </c>
      <c r="N48" s="64">
        <f t="shared" si="23"/>
        <v>0</v>
      </c>
      <c r="O48" s="117" t="e">
        <f t="shared" si="20"/>
        <v>#DIV/0!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4">
        <v>0</v>
      </c>
      <c r="Y48" s="64">
        <v>0</v>
      </c>
      <c r="Z48" s="64">
        <f t="shared" si="24"/>
        <v>0</v>
      </c>
      <c r="AA48" s="64">
        <f t="shared" si="25"/>
        <v>0</v>
      </c>
      <c r="AB48" s="43">
        <f t="shared" si="21"/>
        <v>0</v>
      </c>
    </row>
    <row r="49" spans="2:28" ht="15">
      <c r="B49" s="44" t="s">
        <v>158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4">
        <f t="shared" si="22"/>
        <v>0</v>
      </c>
      <c r="N49" s="64">
        <f t="shared" si="23"/>
        <v>0</v>
      </c>
      <c r="O49" s="117" t="e">
        <f t="shared" si="20"/>
        <v>#DIV/0!</v>
      </c>
      <c r="P49" s="62">
        <v>2</v>
      </c>
      <c r="Q49" s="62">
        <v>0</v>
      </c>
      <c r="R49" s="62">
        <v>1</v>
      </c>
      <c r="S49" s="62">
        <v>1</v>
      </c>
      <c r="T49" s="62">
        <v>0</v>
      </c>
      <c r="U49" s="62">
        <v>1</v>
      </c>
      <c r="V49" s="62">
        <v>0</v>
      </c>
      <c r="W49" s="62">
        <v>1</v>
      </c>
      <c r="X49" s="64">
        <v>1</v>
      </c>
      <c r="Y49" s="64">
        <v>0</v>
      </c>
      <c r="Z49" s="64">
        <f t="shared" si="24"/>
        <v>3</v>
      </c>
      <c r="AA49" s="64">
        <f t="shared" si="25"/>
        <v>0.6</v>
      </c>
      <c r="AB49" s="43">
        <f t="shared" si="21"/>
        <v>0.44776119402985076</v>
      </c>
    </row>
    <row r="50" spans="2:28" ht="15">
      <c r="B50" s="44" t="s">
        <v>95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4">
        <f t="shared" si="22"/>
        <v>0</v>
      </c>
      <c r="N50" s="64">
        <f t="shared" si="23"/>
        <v>0</v>
      </c>
      <c r="O50" s="117" t="e">
        <f t="shared" si="20"/>
        <v>#DIV/0!</v>
      </c>
      <c r="P50" s="62">
        <v>85</v>
      </c>
      <c r="Q50" s="62">
        <v>86</v>
      </c>
      <c r="R50" s="62">
        <v>81</v>
      </c>
      <c r="S50" s="62">
        <v>83</v>
      </c>
      <c r="T50" s="62">
        <v>87</v>
      </c>
      <c r="U50" s="62">
        <v>53</v>
      </c>
      <c r="V50" s="62">
        <v>58</v>
      </c>
      <c r="W50" s="62">
        <v>62</v>
      </c>
      <c r="X50" s="64">
        <v>58</v>
      </c>
      <c r="Y50" s="64">
        <v>66</v>
      </c>
      <c r="Z50" s="64">
        <f t="shared" si="24"/>
        <v>297</v>
      </c>
      <c r="AA50" s="64">
        <f t="shared" si="25"/>
        <v>59.4</v>
      </c>
      <c r="AB50" s="43">
        <f t="shared" si="21"/>
        <v>44.32835820895523</v>
      </c>
    </row>
    <row r="51" spans="2:28" ht="15">
      <c r="B51" s="44" t="s">
        <v>85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4">
        <f t="shared" si="22"/>
        <v>0</v>
      </c>
      <c r="N51" s="64">
        <f t="shared" si="23"/>
        <v>0</v>
      </c>
      <c r="O51" s="117" t="e">
        <f t="shared" si="20"/>
        <v>#DIV/0!</v>
      </c>
      <c r="P51" s="62">
        <v>4</v>
      </c>
      <c r="Q51" s="62">
        <v>1</v>
      </c>
      <c r="R51" s="62">
        <v>1</v>
      </c>
      <c r="S51" s="62">
        <v>1</v>
      </c>
      <c r="T51" s="62">
        <v>1</v>
      </c>
      <c r="U51" s="62">
        <v>0</v>
      </c>
      <c r="V51" s="62">
        <v>0</v>
      </c>
      <c r="W51" s="62">
        <v>2</v>
      </c>
      <c r="X51" s="64">
        <v>1</v>
      </c>
      <c r="Y51" s="64">
        <v>0</v>
      </c>
      <c r="Z51" s="64">
        <f t="shared" si="24"/>
        <v>3</v>
      </c>
      <c r="AA51" s="64">
        <f t="shared" si="25"/>
        <v>0.6</v>
      </c>
      <c r="AB51" s="43">
        <f t="shared" si="21"/>
        <v>0.44776119402985076</v>
      </c>
    </row>
    <row r="52" spans="2:28" ht="15.75" thickBot="1">
      <c r="B52" s="44" t="s">
        <v>6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4">
        <f t="shared" si="22"/>
        <v>0</v>
      </c>
      <c r="N52" s="64">
        <f t="shared" si="23"/>
        <v>0</v>
      </c>
      <c r="O52" s="118" t="e">
        <f t="shared" si="20"/>
        <v>#DIV/0!</v>
      </c>
      <c r="P52" s="62">
        <v>9</v>
      </c>
      <c r="Q52" s="62">
        <v>15</v>
      </c>
      <c r="R52" s="62">
        <v>11</v>
      </c>
      <c r="S52" s="62">
        <v>11</v>
      </c>
      <c r="T52" s="62">
        <v>6</v>
      </c>
      <c r="U52" s="62">
        <v>8</v>
      </c>
      <c r="V52" s="62">
        <v>14</v>
      </c>
      <c r="W52" s="62">
        <v>7</v>
      </c>
      <c r="X52" s="64">
        <v>11</v>
      </c>
      <c r="Y52" s="64">
        <v>10</v>
      </c>
      <c r="Z52" s="64">
        <f t="shared" si="24"/>
        <v>50</v>
      </c>
      <c r="AA52" s="64">
        <f t="shared" si="25"/>
        <v>10</v>
      </c>
      <c r="AB52" s="94">
        <f t="shared" si="21"/>
        <v>7.462686567164178</v>
      </c>
    </row>
    <row r="53" spans="2:28" ht="15.75" thickBot="1">
      <c r="B53" s="45" t="s">
        <v>175</v>
      </c>
      <c r="C53" s="65">
        <f aca="true" t="shared" si="26" ref="C53:L53">SUM(C41:C52)</f>
        <v>0</v>
      </c>
      <c r="D53" s="81">
        <f t="shared" si="26"/>
        <v>0</v>
      </c>
      <c r="E53" s="81">
        <f t="shared" si="26"/>
        <v>0</v>
      </c>
      <c r="F53" s="81">
        <f t="shared" si="26"/>
        <v>0</v>
      </c>
      <c r="G53" s="81">
        <f t="shared" si="26"/>
        <v>0</v>
      </c>
      <c r="H53" s="81">
        <f t="shared" si="26"/>
        <v>0</v>
      </c>
      <c r="I53" s="81">
        <f t="shared" si="26"/>
        <v>0</v>
      </c>
      <c r="J53" s="81">
        <f t="shared" si="26"/>
        <v>0</v>
      </c>
      <c r="K53" s="81">
        <f t="shared" si="26"/>
        <v>0</v>
      </c>
      <c r="L53" s="66">
        <f t="shared" si="26"/>
        <v>0</v>
      </c>
      <c r="M53" s="66">
        <f>SUM(H53:L53)</f>
        <v>0</v>
      </c>
      <c r="N53" s="66">
        <f>M53/5</f>
        <v>0</v>
      </c>
      <c r="O53" s="150" t="e">
        <f t="shared" si="20"/>
        <v>#DIV/0!</v>
      </c>
      <c r="P53" s="65">
        <f aca="true" t="shared" si="27" ref="P53:Y53">SUM(P41:P52)</f>
        <v>159</v>
      </c>
      <c r="Q53" s="81">
        <f t="shared" si="27"/>
        <v>162</v>
      </c>
      <c r="R53" s="81">
        <f t="shared" si="27"/>
        <v>143</v>
      </c>
      <c r="S53" s="81">
        <f t="shared" si="27"/>
        <v>143</v>
      </c>
      <c r="T53" s="81">
        <f t="shared" si="27"/>
        <v>160</v>
      </c>
      <c r="U53" s="81">
        <f t="shared" si="27"/>
        <v>110</v>
      </c>
      <c r="V53" s="81">
        <f t="shared" si="27"/>
        <v>137</v>
      </c>
      <c r="W53" s="81">
        <f t="shared" si="27"/>
        <v>138</v>
      </c>
      <c r="X53" s="81">
        <f t="shared" si="27"/>
        <v>142</v>
      </c>
      <c r="Y53" s="66">
        <f t="shared" si="27"/>
        <v>143</v>
      </c>
      <c r="Z53" s="66">
        <f>SUM(U53:Y53)</f>
        <v>670</v>
      </c>
      <c r="AA53" s="66">
        <f>Z53/5</f>
        <v>134</v>
      </c>
      <c r="AB53" s="46">
        <f t="shared" si="21"/>
        <v>100</v>
      </c>
    </row>
    <row r="54" ht="13.5" thickTop="1"/>
    <row r="55" spans="2:28" ht="15">
      <c r="B55" s="125" t="s">
        <v>160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</sheetData>
  <printOptions/>
  <pageMargins left="0.75" right="0.25" top="0.25" bottom="0.25" header="0" footer="0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50"/>
  <sheetViews>
    <sheetView workbookViewId="0" topLeftCell="A34">
      <selection activeCell="P39" sqref="P39:Y49"/>
    </sheetView>
  </sheetViews>
  <sheetFormatPr defaultColWidth="9.140625" defaultRowHeight="12.75"/>
  <cols>
    <col min="1" max="1" width="1.28515625" style="0" customWidth="1"/>
    <col min="2" max="2" width="28.140625" style="0" customWidth="1"/>
    <col min="3" max="7" width="0" style="0" hidden="1" customWidth="1"/>
    <col min="13" max="13" width="0" style="0" hidden="1" customWidth="1"/>
    <col min="16" max="27" width="0" style="0" hidden="1" customWidth="1"/>
  </cols>
  <sheetData>
    <row r="1" spans="2:14" ht="12.75">
      <c r="B1" s="1" t="s">
        <v>0</v>
      </c>
      <c r="N1" s="10"/>
    </row>
    <row r="2" spans="2:14" ht="12.75">
      <c r="B2" s="1" t="s">
        <v>1</v>
      </c>
      <c r="N2" s="10"/>
    </row>
    <row r="3" spans="2:28" ht="12.75">
      <c r="B3" s="1" t="s">
        <v>2</v>
      </c>
      <c r="K3" s="20"/>
      <c r="L3" s="20"/>
      <c r="M3" s="20"/>
      <c r="N3" s="2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2:25" ht="18.75">
      <c r="B4" s="97" t="s">
        <v>135</v>
      </c>
      <c r="C4" s="20"/>
      <c r="D4" s="20"/>
      <c r="E4" s="20"/>
      <c r="F4" s="20"/>
      <c r="G4" s="20"/>
      <c r="H4" s="20"/>
      <c r="I4" s="20"/>
      <c r="J4" s="20"/>
      <c r="K4" s="5"/>
      <c r="L4" s="5"/>
      <c r="M4" s="5"/>
      <c r="N4" s="11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18.75">
      <c r="B5" s="5" t="str">
        <f>Summary!B5</f>
        <v>Montgomery County - Pedestrian On Foot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1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2:25" ht="15.75" thickBot="1">
      <c r="B6" s="22" t="s">
        <v>176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2:28" ht="16.5" thickBot="1" thickTop="1">
      <c r="B7" s="33"/>
      <c r="C7" s="34" t="s">
        <v>103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148"/>
      <c r="P7" s="34" t="s">
        <v>117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106"/>
      <c r="AB7" s="36" t="s">
        <v>118</v>
      </c>
    </row>
    <row r="8" spans="2:28" ht="15.75" thickBot="1">
      <c r="B8" s="37" t="s">
        <v>177</v>
      </c>
      <c r="C8" s="38">
        <v>1994</v>
      </c>
      <c r="D8" s="39">
        <v>1995</v>
      </c>
      <c r="E8" s="39">
        <v>1996</v>
      </c>
      <c r="F8" s="39">
        <v>1997</v>
      </c>
      <c r="G8" s="39">
        <v>1998</v>
      </c>
      <c r="H8" s="39">
        <v>1999</v>
      </c>
      <c r="I8" s="39">
        <v>2000</v>
      </c>
      <c r="J8" s="70">
        <v>2001</v>
      </c>
      <c r="K8" s="84">
        <v>2002</v>
      </c>
      <c r="L8" s="84">
        <v>2003</v>
      </c>
      <c r="M8" s="39" t="s">
        <v>3</v>
      </c>
      <c r="N8" s="40" t="s">
        <v>4</v>
      </c>
      <c r="O8" s="149" t="s">
        <v>5</v>
      </c>
      <c r="P8" s="38">
        <v>1994</v>
      </c>
      <c r="Q8" s="39">
        <v>1995</v>
      </c>
      <c r="R8" s="39">
        <v>1996</v>
      </c>
      <c r="S8" s="39">
        <v>1997</v>
      </c>
      <c r="T8" s="39">
        <v>1998</v>
      </c>
      <c r="U8" s="39">
        <v>1999</v>
      </c>
      <c r="V8" s="39">
        <v>2000</v>
      </c>
      <c r="W8" s="70">
        <v>2001</v>
      </c>
      <c r="X8" s="39">
        <v>2002</v>
      </c>
      <c r="Y8" s="39">
        <v>2003</v>
      </c>
      <c r="Z8" s="39" t="s">
        <v>3</v>
      </c>
      <c r="AA8" s="113" t="s">
        <v>4</v>
      </c>
      <c r="AB8" s="41" t="s">
        <v>5</v>
      </c>
    </row>
    <row r="9" spans="2:28" ht="15">
      <c r="B9" s="44" t="s">
        <v>96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75">
        <v>0</v>
      </c>
      <c r="L9" s="75">
        <v>0</v>
      </c>
      <c r="M9" s="63">
        <f>SUM(H9:L9)</f>
        <v>0</v>
      </c>
      <c r="N9" s="67">
        <f>M9/5</f>
        <v>0</v>
      </c>
      <c r="O9" s="115">
        <f aca="true" t="shared" si="0" ref="O9:O20">M9/M$20*100</f>
        <v>0</v>
      </c>
      <c r="P9" s="62">
        <v>15</v>
      </c>
      <c r="Q9" s="62">
        <v>6</v>
      </c>
      <c r="R9" s="62">
        <v>7</v>
      </c>
      <c r="S9" s="62">
        <v>2</v>
      </c>
      <c r="T9" s="62">
        <v>12</v>
      </c>
      <c r="U9" s="62">
        <v>5</v>
      </c>
      <c r="V9" s="62">
        <v>11</v>
      </c>
      <c r="W9" s="62">
        <v>27</v>
      </c>
      <c r="X9" s="63">
        <v>15</v>
      </c>
      <c r="Y9" s="63">
        <v>7</v>
      </c>
      <c r="Z9" s="63">
        <f>SUM(U9:Y9)</f>
        <v>65</v>
      </c>
      <c r="AA9" s="67">
        <f>Z9/5</f>
        <v>13</v>
      </c>
      <c r="AB9" s="116">
        <f aca="true" t="shared" si="1" ref="AB9:AB20">Z9/Z$20*100</f>
        <v>0.018706220249915105</v>
      </c>
    </row>
    <row r="10" spans="2:28" ht="15">
      <c r="B10" s="44" t="s">
        <v>104</v>
      </c>
      <c r="C10" s="62">
        <v>1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4">
        <f>SUM(H10:L10)</f>
        <v>0</v>
      </c>
      <c r="N10" s="64">
        <f>M10/5</f>
        <v>0</v>
      </c>
      <c r="O10" s="117">
        <f t="shared" si="0"/>
        <v>0</v>
      </c>
      <c r="P10" s="62">
        <v>472</v>
      </c>
      <c r="Q10" s="62">
        <v>445</v>
      </c>
      <c r="R10" s="62">
        <v>397</v>
      </c>
      <c r="S10" s="62">
        <v>344</v>
      </c>
      <c r="T10" s="62">
        <v>306</v>
      </c>
      <c r="U10" s="62">
        <v>299</v>
      </c>
      <c r="V10" s="62">
        <v>293</v>
      </c>
      <c r="W10" s="62">
        <v>329</v>
      </c>
      <c r="X10" s="64">
        <v>257</v>
      </c>
      <c r="Y10" s="64">
        <v>166</v>
      </c>
      <c r="Z10" s="64">
        <f>SUM(U10:Y10)</f>
        <v>1344</v>
      </c>
      <c r="AA10" s="64">
        <f>Z10/5</f>
        <v>268.8</v>
      </c>
      <c r="AB10" s="43">
        <f t="shared" si="1"/>
        <v>0.38678707716747535</v>
      </c>
    </row>
    <row r="11" spans="2:28" ht="15">
      <c r="B11" s="44" t="s">
        <v>105</v>
      </c>
      <c r="C11" s="62">
        <v>1</v>
      </c>
      <c r="D11" s="62">
        <v>0</v>
      </c>
      <c r="E11" s="62">
        <v>1</v>
      </c>
      <c r="F11" s="62">
        <v>2</v>
      </c>
      <c r="G11" s="62">
        <v>0</v>
      </c>
      <c r="H11" s="62">
        <v>1</v>
      </c>
      <c r="I11" s="62">
        <v>0</v>
      </c>
      <c r="J11" s="62">
        <v>1</v>
      </c>
      <c r="K11" s="62">
        <v>1</v>
      </c>
      <c r="L11" s="62">
        <v>1</v>
      </c>
      <c r="M11" s="64">
        <f aca="true" t="shared" si="2" ref="M11:M18">SUM(H11:L11)</f>
        <v>4</v>
      </c>
      <c r="N11" s="64">
        <f aca="true" t="shared" si="3" ref="N11:N18">M11/5</f>
        <v>0.8</v>
      </c>
      <c r="O11" s="117">
        <f t="shared" si="0"/>
        <v>1.3245033112582782</v>
      </c>
      <c r="P11" s="62">
        <v>1637</v>
      </c>
      <c r="Q11" s="62">
        <v>1547</v>
      </c>
      <c r="R11" s="62">
        <v>1425</v>
      </c>
      <c r="S11" s="62">
        <v>1342</v>
      </c>
      <c r="T11" s="62">
        <v>1177</v>
      </c>
      <c r="U11" s="62">
        <v>1200</v>
      </c>
      <c r="V11" s="62">
        <v>1369</v>
      </c>
      <c r="W11" s="62">
        <v>1249</v>
      </c>
      <c r="X11" s="64">
        <v>1141</v>
      </c>
      <c r="Y11" s="64">
        <v>1092</v>
      </c>
      <c r="Z11" s="64">
        <f aca="true" t="shared" si="4" ref="Z11:Z18">SUM(U11:Y11)</f>
        <v>6051</v>
      </c>
      <c r="AA11" s="64">
        <f aca="true" t="shared" si="5" ref="AA11:AA18">Z11/5</f>
        <v>1210.2</v>
      </c>
      <c r="AB11" s="43">
        <f t="shared" si="1"/>
        <v>1.741405211265174</v>
      </c>
    </row>
    <row r="12" spans="2:28" ht="15">
      <c r="B12" s="85" t="s">
        <v>112</v>
      </c>
      <c r="C12" s="62">
        <v>20</v>
      </c>
      <c r="D12" s="62">
        <v>25</v>
      </c>
      <c r="E12" s="62">
        <v>25</v>
      </c>
      <c r="F12" s="62">
        <v>26</v>
      </c>
      <c r="G12" s="62">
        <v>27</v>
      </c>
      <c r="H12" s="62">
        <v>45</v>
      </c>
      <c r="I12" s="62">
        <v>29</v>
      </c>
      <c r="J12" s="62">
        <v>30</v>
      </c>
      <c r="K12" s="62">
        <v>39</v>
      </c>
      <c r="L12" s="62">
        <v>28</v>
      </c>
      <c r="M12" s="64">
        <f t="shared" si="2"/>
        <v>171</v>
      </c>
      <c r="N12" s="64">
        <f t="shared" si="3"/>
        <v>34.2</v>
      </c>
      <c r="O12" s="117">
        <f t="shared" si="0"/>
        <v>56.622516556291394</v>
      </c>
      <c r="P12" s="62">
        <v>34813</v>
      </c>
      <c r="Q12" s="62">
        <v>35332</v>
      </c>
      <c r="R12" s="62">
        <v>36101</v>
      </c>
      <c r="S12" s="62">
        <v>34463</v>
      </c>
      <c r="T12" s="62">
        <v>32477</v>
      </c>
      <c r="U12" s="62">
        <v>32911</v>
      </c>
      <c r="V12" s="62">
        <v>33055</v>
      </c>
      <c r="W12" s="62">
        <v>33383</v>
      </c>
      <c r="X12" s="64">
        <v>33499</v>
      </c>
      <c r="Y12" s="64">
        <v>30493</v>
      </c>
      <c r="Z12" s="64">
        <f t="shared" si="4"/>
        <v>163341</v>
      </c>
      <c r="AA12" s="64">
        <f t="shared" si="5"/>
        <v>32668.2</v>
      </c>
      <c r="AB12" s="43">
        <f t="shared" si="1"/>
        <v>47.00758033602127</v>
      </c>
    </row>
    <row r="13" spans="2:28" ht="15">
      <c r="B13" s="44" t="s">
        <v>106</v>
      </c>
      <c r="C13" s="62">
        <v>1</v>
      </c>
      <c r="D13" s="62">
        <v>5</v>
      </c>
      <c r="E13" s="62">
        <v>6</v>
      </c>
      <c r="F13" s="62">
        <v>7</v>
      </c>
      <c r="G13" s="62">
        <v>4</v>
      </c>
      <c r="H13" s="62">
        <v>6</v>
      </c>
      <c r="I13" s="62">
        <v>7</v>
      </c>
      <c r="J13" s="62">
        <v>9</v>
      </c>
      <c r="K13" s="62">
        <v>10</v>
      </c>
      <c r="L13" s="62">
        <v>3</v>
      </c>
      <c r="M13" s="64">
        <f t="shared" si="2"/>
        <v>35</v>
      </c>
      <c r="N13" s="64">
        <f t="shared" si="3"/>
        <v>7</v>
      </c>
      <c r="O13" s="117">
        <f t="shared" si="0"/>
        <v>11.589403973509933</v>
      </c>
      <c r="P13" s="62">
        <v>7710</v>
      </c>
      <c r="Q13" s="62">
        <v>7720</v>
      </c>
      <c r="R13" s="62">
        <v>8147</v>
      </c>
      <c r="S13" s="62">
        <v>8126</v>
      </c>
      <c r="T13" s="62">
        <v>7817</v>
      </c>
      <c r="U13" s="62">
        <v>7974</v>
      </c>
      <c r="V13" s="62">
        <v>8281</v>
      </c>
      <c r="W13" s="62">
        <v>8211</v>
      </c>
      <c r="X13" s="64">
        <v>8078</v>
      </c>
      <c r="Y13" s="64">
        <v>7595</v>
      </c>
      <c r="Z13" s="64">
        <f t="shared" si="4"/>
        <v>40139</v>
      </c>
      <c r="AA13" s="64">
        <f t="shared" si="5"/>
        <v>8027.8</v>
      </c>
      <c r="AB13" s="43">
        <f t="shared" si="1"/>
        <v>11.551522686328344</v>
      </c>
    </row>
    <row r="14" spans="2:28" ht="15">
      <c r="B14" s="44" t="s">
        <v>107</v>
      </c>
      <c r="C14" s="62">
        <v>0</v>
      </c>
      <c r="D14" s="62">
        <v>2</v>
      </c>
      <c r="E14" s="62">
        <v>5</v>
      </c>
      <c r="F14" s="62">
        <v>2</v>
      </c>
      <c r="G14" s="62">
        <v>4</v>
      </c>
      <c r="H14" s="62">
        <v>4</v>
      </c>
      <c r="I14" s="62">
        <v>5</v>
      </c>
      <c r="J14" s="62">
        <v>1</v>
      </c>
      <c r="K14" s="62">
        <v>4</v>
      </c>
      <c r="L14" s="62">
        <v>2</v>
      </c>
      <c r="M14" s="64">
        <f t="shared" si="2"/>
        <v>16</v>
      </c>
      <c r="N14" s="64">
        <f t="shared" si="3"/>
        <v>3.2</v>
      </c>
      <c r="O14" s="117">
        <f t="shared" si="0"/>
        <v>5.298013245033113</v>
      </c>
      <c r="P14" s="62">
        <v>3232</v>
      </c>
      <c r="Q14" s="62">
        <v>3272</v>
      </c>
      <c r="R14" s="62">
        <v>3277</v>
      </c>
      <c r="S14" s="62">
        <v>3476</v>
      </c>
      <c r="T14" s="62">
        <v>3396</v>
      </c>
      <c r="U14" s="62">
        <v>3342</v>
      </c>
      <c r="V14" s="62">
        <v>3509</v>
      </c>
      <c r="W14" s="62">
        <v>3465</v>
      </c>
      <c r="X14" s="64">
        <v>3544</v>
      </c>
      <c r="Y14" s="64">
        <v>3153</v>
      </c>
      <c r="Z14" s="64">
        <f t="shared" si="4"/>
        <v>17013</v>
      </c>
      <c r="AA14" s="64">
        <f t="shared" si="5"/>
        <v>3402.6</v>
      </c>
      <c r="AB14" s="43">
        <f t="shared" si="1"/>
        <v>4.896137309412395</v>
      </c>
    </row>
    <row r="15" spans="2:28" ht="15">
      <c r="B15" s="42" t="s">
        <v>108</v>
      </c>
      <c r="C15" s="62">
        <v>4</v>
      </c>
      <c r="D15" s="62">
        <v>7</v>
      </c>
      <c r="E15" s="62">
        <v>7</v>
      </c>
      <c r="F15" s="62">
        <v>8</v>
      </c>
      <c r="G15" s="62">
        <v>5</v>
      </c>
      <c r="H15" s="62">
        <v>8</v>
      </c>
      <c r="I15" s="62">
        <v>7</v>
      </c>
      <c r="J15" s="62">
        <v>8</v>
      </c>
      <c r="K15" s="62">
        <v>9</v>
      </c>
      <c r="L15" s="62">
        <v>7</v>
      </c>
      <c r="M15" s="64">
        <f t="shared" si="2"/>
        <v>39</v>
      </c>
      <c r="N15" s="64">
        <f t="shared" si="3"/>
        <v>7.8</v>
      </c>
      <c r="O15" s="117">
        <f t="shared" si="0"/>
        <v>12.91390728476821</v>
      </c>
      <c r="P15" s="62">
        <v>10170</v>
      </c>
      <c r="Q15" s="62">
        <v>10533</v>
      </c>
      <c r="R15" s="62">
        <v>10994</v>
      </c>
      <c r="S15" s="62">
        <v>10917</v>
      </c>
      <c r="T15" s="62">
        <v>10396</v>
      </c>
      <c r="U15" s="62">
        <v>10759</v>
      </c>
      <c r="V15" s="62">
        <v>10819</v>
      </c>
      <c r="W15" s="62">
        <v>10823</v>
      </c>
      <c r="X15" s="64">
        <v>10904</v>
      </c>
      <c r="Y15" s="64">
        <v>10167</v>
      </c>
      <c r="Z15" s="64">
        <f t="shared" si="4"/>
        <v>53472</v>
      </c>
      <c r="AA15" s="64">
        <f t="shared" si="5"/>
        <v>10694.4</v>
      </c>
      <c r="AB15" s="43">
        <f t="shared" si="1"/>
        <v>15.388600141591699</v>
      </c>
    </row>
    <row r="16" spans="2:28" ht="15">
      <c r="B16" s="44" t="s">
        <v>109</v>
      </c>
      <c r="C16" s="62">
        <v>0</v>
      </c>
      <c r="D16" s="62">
        <v>4</v>
      </c>
      <c r="E16" s="62">
        <v>7</v>
      </c>
      <c r="F16" s="62">
        <v>2</v>
      </c>
      <c r="G16" s="62">
        <v>0</v>
      </c>
      <c r="H16" s="62">
        <v>2</v>
      </c>
      <c r="I16" s="62">
        <v>7</v>
      </c>
      <c r="J16" s="62">
        <v>3</v>
      </c>
      <c r="K16" s="62">
        <v>10</v>
      </c>
      <c r="L16" s="62">
        <v>3</v>
      </c>
      <c r="M16" s="64">
        <f t="shared" si="2"/>
        <v>25</v>
      </c>
      <c r="N16" s="64">
        <f t="shared" si="3"/>
        <v>5</v>
      </c>
      <c r="O16" s="117">
        <f t="shared" si="0"/>
        <v>8.27814569536424</v>
      </c>
      <c r="P16" s="62">
        <v>10104</v>
      </c>
      <c r="Q16" s="62">
        <v>11261</v>
      </c>
      <c r="R16" s="62">
        <v>12092</v>
      </c>
      <c r="S16" s="62">
        <v>10962</v>
      </c>
      <c r="T16" s="62">
        <v>12180</v>
      </c>
      <c r="U16" s="62">
        <v>11808</v>
      </c>
      <c r="V16" s="62">
        <v>11715</v>
      </c>
      <c r="W16" s="62">
        <v>11329</v>
      </c>
      <c r="X16" s="64">
        <v>10706</v>
      </c>
      <c r="Y16" s="64">
        <v>9651</v>
      </c>
      <c r="Z16" s="64">
        <f t="shared" si="4"/>
        <v>55209</v>
      </c>
      <c r="AA16" s="64">
        <f t="shared" si="5"/>
        <v>11041.8</v>
      </c>
      <c r="AB16" s="43">
        <f t="shared" si="1"/>
        <v>15.8884879042702</v>
      </c>
    </row>
    <row r="17" spans="2:28" ht="15">
      <c r="B17" s="44" t="s">
        <v>110</v>
      </c>
      <c r="C17" s="62">
        <v>0</v>
      </c>
      <c r="D17" s="62">
        <v>0</v>
      </c>
      <c r="E17" s="62">
        <v>1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2</v>
      </c>
      <c r="M17" s="64">
        <f t="shared" si="2"/>
        <v>2</v>
      </c>
      <c r="N17" s="64">
        <f t="shared" si="3"/>
        <v>0.4</v>
      </c>
      <c r="O17" s="117">
        <f t="shared" si="0"/>
        <v>0.6622516556291391</v>
      </c>
      <c r="P17" s="62">
        <v>523</v>
      </c>
      <c r="Q17" s="62">
        <v>559</v>
      </c>
      <c r="R17" s="62">
        <v>525</v>
      </c>
      <c r="S17" s="62">
        <v>494</v>
      </c>
      <c r="T17" s="62">
        <v>383</v>
      </c>
      <c r="U17" s="62">
        <v>373</v>
      </c>
      <c r="V17" s="62">
        <v>321</v>
      </c>
      <c r="W17" s="62">
        <v>251</v>
      </c>
      <c r="X17" s="64">
        <v>263</v>
      </c>
      <c r="Y17" s="64">
        <v>297</v>
      </c>
      <c r="Z17" s="64">
        <f t="shared" si="4"/>
        <v>1505</v>
      </c>
      <c r="AA17" s="64">
        <f t="shared" si="5"/>
        <v>301</v>
      </c>
      <c r="AB17" s="43">
        <f t="shared" si="1"/>
        <v>0.43312094578649585</v>
      </c>
    </row>
    <row r="18" spans="2:28" ht="15">
      <c r="B18" s="44" t="s">
        <v>111</v>
      </c>
      <c r="C18" s="62">
        <v>1</v>
      </c>
      <c r="D18" s="62">
        <v>1</v>
      </c>
      <c r="E18" s="62">
        <v>0</v>
      </c>
      <c r="F18" s="62">
        <v>0</v>
      </c>
      <c r="G18" s="62">
        <v>0</v>
      </c>
      <c r="H18" s="62">
        <v>1</v>
      </c>
      <c r="I18" s="62">
        <v>0</v>
      </c>
      <c r="J18" s="62">
        <v>0</v>
      </c>
      <c r="K18" s="62">
        <v>0</v>
      </c>
      <c r="L18" s="62">
        <v>1</v>
      </c>
      <c r="M18" s="64">
        <f t="shared" si="2"/>
        <v>2</v>
      </c>
      <c r="N18" s="64">
        <f t="shared" si="3"/>
        <v>0.4</v>
      </c>
      <c r="O18" s="117">
        <f t="shared" si="0"/>
        <v>0.6622516556291391</v>
      </c>
      <c r="P18" s="62">
        <v>249</v>
      </c>
      <c r="Q18" s="62">
        <v>184</v>
      </c>
      <c r="R18" s="62">
        <v>180</v>
      </c>
      <c r="S18" s="62">
        <v>211</v>
      </c>
      <c r="T18" s="62">
        <v>88</v>
      </c>
      <c r="U18" s="62">
        <v>75</v>
      </c>
      <c r="V18" s="62">
        <v>107</v>
      </c>
      <c r="W18" s="62">
        <v>109</v>
      </c>
      <c r="X18" s="64">
        <v>128</v>
      </c>
      <c r="Y18" s="64">
        <v>129</v>
      </c>
      <c r="Z18" s="64">
        <f t="shared" si="4"/>
        <v>548</v>
      </c>
      <c r="AA18" s="64">
        <f t="shared" si="5"/>
        <v>109.6</v>
      </c>
      <c r="AB18" s="43">
        <f t="shared" si="1"/>
        <v>0.15770782610697656</v>
      </c>
    </row>
    <row r="19" spans="2:28" ht="15.75" thickBot="1">
      <c r="B19" s="44" t="s">
        <v>6</v>
      </c>
      <c r="C19" s="62">
        <v>1</v>
      </c>
      <c r="D19" s="62">
        <v>6</v>
      </c>
      <c r="E19" s="62">
        <v>1</v>
      </c>
      <c r="F19" s="62">
        <v>0</v>
      </c>
      <c r="G19" s="62">
        <v>1</v>
      </c>
      <c r="H19" s="62">
        <v>1</v>
      </c>
      <c r="I19" s="62">
        <v>0</v>
      </c>
      <c r="J19" s="62">
        <v>0</v>
      </c>
      <c r="K19" s="75">
        <v>0</v>
      </c>
      <c r="L19" s="75">
        <v>7</v>
      </c>
      <c r="M19" s="82">
        <f>SUM(H19:L19)</f>
        <v>8</v>
      </c>
      <c r="N19" s="82">
        <f>M19/5</f>
        <v>1.6</v>
      </c>
      <c r="O19" s="118">
        <f t="shared" si="0"/>
        <v>2.6490066225165565</v>
      </c>
      <c r="P19" s="62">
        <v>1578</v>
      </c>
      <c r="Q19" s="62">
        <v>2074</v>
      </c>
      <c r="R19" s="62">
        <v>1172</v>
      </c>
      <c r="S19" s="62">
        <v>1628</v>
      </c>
      <c r="T19" s="62">
        <v>1323</v>
      </c>
      <c r="U19" s="62">
        <v>1125</v>
      </c>
      <c r="V19" s="62">
        <v>665</v>
      </c>
      <c r="W19" s="62">
        <v>1773</v>
      </c>
      <c r="X19" s="63">
        <v>2340</v>
      </c>
      <c r="Y19" s="63">
        <v>2888</v>
      </c>
      <c r="Z19" s="82">
        <f>SUM(U19:Y19)</f>
        <v>8791</v>
      </c>
      <c r="AA19" s="82">
        <f>Z19/5</f>
        <v>1758.2</v>
      </c>
      <c r="AB19" s="94">
        <f t="shared" si="1"/>
        <v>2.5299443418000562</v>
      </c>
    </row>
    <row r="20" spans="2:28" ht="15.75" thickBot="1">
      <c r="B20" s="45" t="s">
        <v>162</v>
      </c>
      <c r="C20" s="65">
        <f aca="true" t="shared" si="6" ref="C20:L20">SUM(C9:C19)</f>
        <v>29</v>
      </c>
      <c r="D20" s="81">
        <f t="shared" si="6"/>
        <v>50</v>
      </c>
      <c r="E20" s="81">
        <f t="shared" si="6"/>
        <v>53</v>
      </c>
      <c r="F20" s="81">
        <f t="shared" si="6"/>
        <v>47</v>
      </c>
      <c r="G20" s="81">
        <f t="shared" si="6"/>
        <v>41</v>
      </c>
      <c r="H20" s="81">
        <f t="shared" si="6"/>
        <v>68</v>
      </c>
      <c r="I20" s="81">
        <f t="shared" si="6"/>
        <v>55</v>
      </c>
      <c r="J20" s="81">
        <f t="shared" si="6"/>
        <v>52</v>
      </c>
      <c r="K20" s="81">
        <f t="shared" si="6"/>
        <v>73</v>
      </c>
      <c r="L20" s="66">
        <f t="shared" si="6"/>
        <v>54</v>
      </c>
      <c r="M20" s="66">
        <f>SUM(H20:L20)</f>
        <v>302</v>
      </c>
      <c r="N20" s="66">
        <f>M20/5</f>
        <v>60.4</v>
      </c>
      <c r="O20" s="150">
        <f t="shared" si="0"/>
        <v>100</v>
      </c>
      <c r="P20" s="65">
        <f aca="true" t="shared" si="7" ref="P20:Y20">SUM(P9:P19)</f>
        <v>70503</v>
      </c>
      <c r="Q20" s="81">
        <f t="shared" si="7"/>
        <v>72933</v>
      </c>
      <c r="R20" s="81">
        <f t="shared" si="7"/>
        <v>74317</v>
      </c>
      <c r="S20" s="81">
        <f t="shared" si="7"/>
        <v>71965</v>
      </c>
      <c r="T20" s="81">
        <f t="shared" si="7"/>
        <v>69555</v>
      </c>
      <c r="U20" s="81">
        <f t="shared" si="7"/>
        <v>69871</v>
      </c>
      <c r="V20" s="81">
        <f t="shared" si="7"/>
        <v>70145</v>
      </c>
      <c r="W20" s="81">
        <f t="shared" si="7"/>
        <v>70949</v>
      </c>
      <c r="X20" s="81">
        <f t="shared" si="7"/>
        <v>70875</v>
      </c>
      <c r="Y20" s="66">
        <f t="shared" si="7"/>
        <v>65638</v>
      </c>
      <c r="Z20" s="66">
        <f>SUM(U20:Y20)</f>
        <v>347478</v>
      </c>
      <c r="AA20" s="66">
        <f>Z20/5</f>
        <v>69495.6</v>
      </c>
      <c r="AB20" s="46">
        <f t="shared" si="1"/>
        <v>100</v>
      </c>
    </row>
    <row r="21" ht="14.25" thickBot="1" thickTop="1"/>
    <row r="22" spans="2:28" ht="16.5" thickBot="1" thickTop="1">
      <c r="B22" s="33"/>
      <c r="C22" s="34" t="s">
        <v>103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148"/>
      <c r="P22" s="34" t="s">
        <v>117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106"/>
      <c r="AB22" s="36" t="s">
        <v>118</v>
      </c>
    </row>
    <row r="23" spans="2:28" ht="15.75" thickBot="1">
      <c r="B23" s="37" t="s">
        <v>177</v>
      </c>
      <c r="C23" s="83">
        <f aca="true" t="shared" si="8" ref="C23:L23">C8</f>
        <v>1994</v>
      </c>
      <c r="D23" s="39">
        <f t="shared" si="8"/>
        <v>1995</v>
      </c>
      <c r="E23" s="39">
        <f t="shared" si="8"/>
        <v>1996</v>
      </c>
      <c r="F23" s="39">
        <f t="shared" si="8"/>
        <v>1997</v>
      </c>
      <c r="G23" s="39">
        <f t="shared" si="8"/>
        <v>1998</v>
      </c>
      <c r="H23" s="39">
        <f t="shared" si="8"/>
        <v>1999</v>
      </c>
      <c r="I23" s="39">
        <f t="shared" si="8"/>
        <v>2000</v>
      </c>
      <c r="J23" s="39">
        <f t="shared" si="8"/>
        <v>2001</v>
      </c>
      <c r="K23" s="39">
        <f t="shared" si="8"/>
        <v>2002</v>
      </c>
      <c r="L23" s="39">
        <f t="shared" si="8"/>
        <v>2003</v>
      </c>
      <c r="M23" s="39" t="s">
        <v>3</v>
      </c>
      <c r="N23" s="40" t="s">
        <v>4</v>
      </c>
      <c r="O23" s="149" t="s">
        <v>5</v>
      </c>
      <c r="P23" s="83">
        <f>P8</f>
        <v>1994</v>
      </c>
      <c r="Q23" s="39">
        <f aca="true" t="shared" si="9" ref="Q23:Y23">Q8</f>
        <v>1995</v>
      </c>
      <c r="R23" s="39">
        <f t="shared" si="9"/>
        <v>1996</v>
      </c>
      <c r="S23" s="39">
        <f t="shared" si="9"/>
        <v>1997</v>
      </c>
      <c r="T23" s="39">
        <f t="shared" si="9"/>
        <v>1998</v>
      </c>
      <c r="U23" s="39">
        <f t="shared" si="9"/>
        <v>1999</v>
      </c>
      <c r="V23" s="39">
        <f t="shared" si="9"/>
        <v>2000</v>
      </c>
      <c r="W23" s="39">
        <f t="shared" si="9"/>
        <v>2001</v>
      </c>
      <c r="X23" s="39">
        <f t="shared" si="9"/>
        <v>2002</v>
      </c>
      <c r="Y23" s="39">
        <f t="shared" si="9"/>
        <v>2003</v>
      </c>
      <c r="Z23" s="39" t="s">
        <v>3</v>
      </c>
      <c r="AA23" s="113" t="s">
        <v>4</v>
      </c>
      <c r="AB23" s="41" t="s">
        <v>5</v>
      </c>
    </row>
    <row r="24" spans="2:28" ht="15">
      <c r="B24" s="44" t="s">
        <v>96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75">
        <v>0</v>
      </c>
      <c r="L24" s="75">
        <v>0</v>
      </c>
      <c r="M24" s="67">
        <f>SUM(H24:L24)</f>
        <v>0</v>
      </c>
      <c r="N24" s="67">
        <f>M24/5</f>
        <v>0</v>
      </c>
      <c r="O24" s="115">
        <f aca="true" t="shared" si="10" ref="O24:O35">M24/M$35*100</f>
        <v>0</v>
      </c>
      <c r="P24" s="62">
        <v>7</v>
      </c>
      <c r="Q24" s="62">
        <v>0</v>
      </c>
      <c r="R24" s="62">
        <v>1</v>
      </c>
      <c r="S24" s="62">
        <v>0</v>
      </c>
      <c r="T24" s="62">
        <v>0</v>
      </c>
      <c r="U24" s="62">
        <v>0</v>
      </c>
      <c r="V24" s="62">
        <v>3</v>
      </c>
      <c r="W24" s="62">
        <v>7</v>
      </c>
      <c r="X24" s="63">
        <v>1</v>
      </c>
      <c r="Y24" s="63">
        <v>1</v>
      </c>
      <c r="Z24" s="67">
        <f>SUM(U24:Y24)</f>
        <v>12</v>
      </c>
      <c r="AA24" s="67">
        <f>Z24/5</f>
        <v>2.4</v>
      </c>
      <c r="AB24" s="116">
        <f aca="true" t="shared" si="11" ref="AB24:AB35">Z24/Z$35*100</f>
        <v>0.013815175970803928</v>
      </c>
    </row>
    <row r="25" spans="2:28" ht="15">
      <c r="B25" s="44" t="s">
        <v>104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4">
        <f>SUM(H25:L25)</f>
        <v>0</v>
      </c>
      <c r="N25" s="64">
        <f>M25/5</f>
        <v>0</v>
      </c>
      <c r="O25" s="117">
        <f t="shared" si="10"/>
        <v>0</v>
      </c>
      <c r="P25" s="62">
        <v>243</v>
      </c>
      <c r="Q25" s="62">
        <v>225</v>
      </c>
      <c r="R25" s="62">
        <v>149</v>
      </c>
      <c r="S25" s="62">
        <v>154</v>
      </c>
      <c r="T25" s="62">
        <v>117</v>
      </c>
      <c r="U25" s="62">
        <v>119</v>
      </c>
      <c r="V25" s="62">
        <v>91</v>
      </c>
      <c r="W25" s="62">
        <v>83</v>
      </c>
      <c r="X25" s="64">
        <v>86</v>
      </c>
      <c r="Y25" s="64">
        <v>34</v>
      </c>
      <c r="Z25" s="64">
        <f>SUM(U25:Y25)</f>
        <v>413</v>
      </c>
      <c r="AA25" s="64">
        <f>Z25/5</f>
        <v>82.6</v>
      </c>
      <c r="AB25" s="43">
        <f t="shared" si="11"/>
        <v>0.47547230632850185</v>
      </c>
    </row>
    <row r="26" spans="2:28" ht="15">
      <c r="B26" s="44" t="s">
        <v>105</v>
      </c>
      <c r="C26" s="62">
        <v>0</v>
      </c>
      <c r="D26" s="62">
        <v>0</v>
      </c>
      <c r="E26" s="62">
        <v>1</v>
      </c>
      <c r="F26" s="62">
        <v>0</v>
      </c>
      <c r="G26" s="62">
        <v>0</v>
      </c>
      <c r="H26" s="62">
        <v>1</v>
      </c>
      <c r="I26" s="62">
        <v>0</v>
      </c>
      <c r="J26" s="62">
        <v>0</v>
      </c>
      <c r="K26" s="62">
        <v>0</v>
      </c>
      <c r="L26" s="62">
        <v>0</v>
      </c>
      <c r="M26" s="64">
        <f aca="true" t="shared" si="12" ref="M26:M34">SUM(H26:L26)</f>
        <v>1</v>
      </c>
      <c r="N26" s="64">
        <f aca="true" t="shared" si="13" ref="N26:N34">M26/5</f>
        <v>0.2</v>
      </c>
      <c r="O26" s="117">
        <f t="shared" si="10"/>
        <v>3.125</v>
      </c>
      <c r="P26" s="62">
        <v>478</v>
      </c>
      <c r="Q26" s="62">
        <v>462</v>
      </c>
      <c r="R26" s="62">
        <v>415</v>
      </c>
      <c r="S26" s="62">
        <v>356</v>
      </c>
      <c r="T26" s="62">
        <v>277</v>
      </c>
      <c r="U26" s="62">
        <v>291</v>
      </c>
      <c r="V26" s="62">
        <v>302</v>
      </c>
      <c r="W26" s="62">
        <v>285</v>
      </c>
      <c r="X26" s="64">
        <v>237</v>
      </c>
      <c r="Y26" s="64">
        <v>232</v>
      </c>
      <c r="Z26" s="64">
        <f aca="true" t="shared" si="14" ref="Z26:Z33">SUM(U26:Y26)</f>
        <v>1347</v>
      </c>
      <c r="AA26" s="64">
        <f aca="true" t="shared" si="15" ref="AA26:AA33">Z26/5</f>
        <v>269.4</v>
      </c>
      <c r="AB26" s="43">
        <f t="shared" si="11"/>
        <v>1.5507535027227408</v>
      </c>
    </row>
    <row r="27" spans="2:28" ht="15">
      <c r="B27" s="85" t="s">
        <v>112</v>
      </c>
      <c r="C27" s="62">
        <v>3</v>
      </c>
      <c r="D27" s="62">
        <v>3</v>
      </c>
      <c r="E27" s="62">
        <v>0</v>
      </c>
      <c r="F27" s="62">
        <v>1</v>
      </c>
      <c r="G27" s="62">
        <v>1</v>
      </c>
      <c r="H27" s="62">
        <v>6</v>
      </c>
      <c r="I27" s="62">
        <v>1</v>
      </c>
      <c r="J27" s="62">
        <v>2</v>
      </c>
      <c r="K27" s="62">
        <v>7</v>
      </c>
      <c r="L27" s="62">
        <v>0</v>
      </c>
      <c r="M27" s="64">
        <f t="shared" si="12"/>
        <v>16</v>
      </c>
      <c r="N27" s="64">
        <f t="shared" si="13"/>
        <v>3.2</v>
      </c>
      <c r="O27" s="117">
        <f t="shared" si="10"/>
        <v>50</v>
      </c>
      <c r="P27" s="62">
        <v>13030</v>
      </c>
      <c r="Q27" s="62">
        <v>12561</v>
      </c>
      <c r="R27" s="62">
        <v>12462</v>
      </c>
      <c r="S27" s="62">
        <v>11635</v>
      </c>
      <c r="T27" s="62">
        <v>10305</v>
      </c>
      <c r="U27" s="62">
        <v>10023</v>
      </c>
      <c r="V27" s="62">
        <v>9759</v>
      </c>
      <c r="W27" s="62">
        <v>10094</v>
      </c>
      <c r="X27" s="64">
        <v>9775</v>
      </c>
      <c r="Y27" s="64">
        <v>8767</v>
      </c>
      <c r="Z27" s="64">
        <f t="shared" si="14"/>
        <v>48418</v>
      </c>
      <c r="AA27" s="64">
        <f t="shared" si="15"/>
        <v>9683.6</v>
      </c>
      <c r="AB27" s="43">
        <f t="shared" si="11"/>
        <v>55.741932512865375</v>
      </c>
    </row>
    <row r="28" spans="2:28" ht="15">
      <c r="B28" s="44" t="s">
        <v>106</v>
      </c>
      <c r="C28" s="62">
        <v>0</v>
      </c>
      <c r="D28" s="62">
        <v>1</v>
      </c>
      <c r="E28" s="62">
        <v>1</v>
      </c>
      <c r="F28" s="62">
        <v>0</v>
      </c>
      <c r="G28" s="62">
        <v>0</v>
      </c>
      <c r="H28" s="62">
        <v>1</v>
      </c>
      <c r="I28" s="62">
        <v>1</v>
      </c>
      <c r="J28" s="62">
        <v>0</v>
      </c>
      <c r="K28" s="62">
        <v>1</v>
      </c>
      <c r="L28" s="62">
        <v>0</v>
      </c>
      <c r="M28" s="64">
        <f t="shared" si="12"/>
        <v>3</v>
      </c>
      <c r="N28" s="64">
        <f t="shared" si="13"/>
        <v>0.6</v>
      </c>
      <c r="O28" s="117">
        <f t="shared" si="10"/>
        <v>9.375</v>
      </c>
      <c r="P28" s="62">
        <v>2554</v>
      </c>
      <c r="Q28" s="62">
        <v>2428</v>
      </c>
      <c r="R28" s="62">
        <v>2473</v>
      </c>
      <c r="S28" s="62">
        <v>2392</v>
      </c>
      <c r="T28" s="62">
        <v>2201</v>
      </c>
      <c r="U28" s="62">
        <v>2167</v>
      </c>
      <c r="V28" s="62">
        <v>2153</v>
      </c>
      <c r="W28" s="62">
        <v>2170</v>
      </c>
      <c r="X28" s="64">
        <v>2040</v>
      </c>
      <c r="Y28" s="64">
        <v>1932</v>
      </c>
      <c r="Z28" s="64">
        <f t="shared" si="14"/>
        <v>10462</v>
      </c>
      <c r="AA28" s="64">
        <f t="shared" si="15"/>
        <v>2092.4</v>
      </c>
      <c r="AB28" s="43">
        <f t="shared" si="11"/>
        <v>12.044530917212558</v>
      </c>
    </row>
    <row r="29" spans="2:28" ht="15">
      <c r="B29" s="44" t="s">
        <v>107</v>
      </c>
      <c r="C29" s="62">
        <v>0</v>
      </c>
      <c r="D29" s="62">
        <v>1</v>
      </c>
      <c r="E29" s="62">
        <v>0</v>
      </c>
      <c r="F29" s="62">
        <v>1</v>
      </c>
      <c r="G29" s="62">
        <v>0</v>
      </c>
      <c r="H29" s="62">
        <v>1</v>
      </c>
      <c r="I29" s="62">
        <v>2</v>
      </c>
      <c r="J29" s="62">
        <v>1</v>
      </c>
      <c r="K29" s="62">
        <v>2</v>
      </c>
      <c r="L29" s="62">
        <v>0</v>
      </c>
      <c r="M29" s="64">
        <f t="shared" si="12"/>
        <v>6</v>
      </c>
      <c r="N29" s="64">
        <f t="shared" si="13"/>
        <v>1.2</v>
      </c>
      <c r="O29" s="117">
        <f t="shared" si="10"/>
        <v>18.75</v>
      </c>
      <c r="P29" s="62">
        <v>1010</v>
      </c>
      <c r="Q29" s="62">
        <v>987</v>
      </c>
      <c r="R29" s="62">
        <v>928</v>
      </c>
      <c r="S29" s="62">
        <v>970</v>
      </c>
      <c r="T29" s="62">
        <v>861</v>
      </c>
      <c r="U29" s="62">
        <v>820</v>
      </c>
      <c r="V29" s="62">
        <v>846</v>
      </c>
      <c r="W29" s="62">
        <v>877</v>
      </c>
      <c r="X29" s="64">
        <v>825</v>
      </c>
      <c r="Y29" s="64">
        <v>735</v>
      </c>
      <c r="Z29" s="64">
        <f t="shared" si="14"/>
        <v>4103</v>
      </c>
      <c r="AA29" s="64">
        <f t="shared" si="15"/>
        <v>820.6</v>
      </c>
      <c r="AB29" s="43">
        <f t="shared" si="11"/>
        <v>4.723638917350709</v>
      </c>
    </row>
    <row r="30" spans="2:28" ht="15">
      <c r="B30" s="42" t="s">
        <v>108</v>
      </c>
      <c r="C30" s="62">
        <v>3</v>
      </c>
      <c r="D30" s="62">
        <v>1</v>
      </c>
      <c r="E30" s="62">
        <v>0</v>
      </c>
      <c r="F30" s="62">
        <v>2</v>
      </c>
      <c r="G30" s="62">
        <v>1</v>
      </c>
      <c r="H30" s="62">
        <v>1</v>
      </c>
      <c r="I30" s="62">
        <v>1</v>
      </c>
      <c r="J30" s="62">
        <v>0</v>
      </c>
      <c r="K30" s="62">
        <v>2</v>
      </c>
      <c r="L30" s="62">
        <v>0</v>
      </c>
      <c r="M30" s="64">
        <f t="shared" si="12"/>
        <v>4</v>
      </c>
      <c r="N30" s="64">
        <f t="shared" si="13"/>
        <v>0.8</v>
      </c>
      <c r="O30" s="117">
        <f t="shared" si="10"/>
        <v>12.5</v>
      </c>
      <c r="P30" s="62">
        <v>3341</v>
      </c>
      <c r="Q30" s="62">
        <v>3245</v>
      </c>
      <c r="R30" s="62">
        <v>3422</v>
      </c>
      <c r="S30" s="62">
        <v>3182</v>
      </c>
      <c r="T30" s="62">
        <v>2812</v>
      </c>
      <c r="U30" s="62">
        <v>2931</v>
      </c>
      <c r="V30" s="62">
        <v>2830</v>
      </c>
      <c r="W30" s="62">
        <v>2807</v>
      </c>
      <c r="X30" s="64">
        <v>2794</v>
      </c>
      <c r="Y30" s="64">
        <v>2501</v>
      </c>
      <c r="Z30" s="64">
        <f t="shared" si="14"/>
        <v>13863</v>
      </c>
      <c r="AA30" s="64">
        <f t="shared" si="15"/>
        <v>2772.6</v>
      </c>
      <c r="AB30" s="43">
        <f t="shared" si="11"/>
        <v>15.959982040271237</v>
      </c>
    </row>
    <row r="31" spans="2:28" ht="15">
      <c r="B31" s="44" t="s">
        <v>109</v>
      </c>
      <c r="C31" s="62">
        <v>0</v>
      </c>
      <c r="D31" s="62">
        <v>0</v>
      </c>
      <c r="E31" s="62">
        <v>1</v>
      </c>
      <c r="F31" s="62">
        <v>0</v>
      </c>
      <c r="G31" s="62">
        <v>0</v>
      </c>
      <c r="H31" s="62">
        <v>0</v>
      </c>
      <c r="I31" s="62">
        <v>1</v>
      </c>
      <c r="J31" s="62">
        <v>0</v>
      </c>
      <c r="K31" s="62">
        <v>0</v>
      </c>
      <c r="L31" s="62">
        <v>0</v>
      </c>
      <c r="M31" s="64">
        <f t="shared" si="12"/>
        <v>1</v>
      </c>
      <c r="N31" s="64">
        <f t="shared" si="13"/>
        <v>0.2</v>
      </c>
      <c r="O31" s="117">
        <f t="shared" si="10"/>
        <v>3.125</v>
      </c>
      <c r="P31" s="62">
        <v>1743</v>
      </c>
      <c r="Q31" s="62">
        <v>1614</v>
      </c>
      <c r="R31" s="62">
        <v>1434</v>
      </c>
      <c r="S31" s="62">
        <v>1668</v>
      </c>
      <c r="T31" s="62">
        <v>1777</v>
      </c>
      <c r="U31" s="62">
        <v>1514</v>
      </c>
      <c r="V31" s="62">
        <v>1504</v>
      </c>
      <c r="W31" s="62">
        <v>1400</v>
      </c>
      <c r="X31" s="64">
        <v>1180</v>
      </c>
      <c r="Y31" s="64">
        <v>1099</v>
      </c>
      <c r="Z31" s="64">
        <f t="shared" si="14"/>
        <v>6697</v>
      </c>
      <c r="AA31" s="64">
        <f t="shared" si="15"/>
        <v>1339.4</v>
      </c>
      <c r="AB31" s="43">
        <f t="shared" si="11"/>
        <v>7.710019456372826</v>
      </c>
    </row>
    <row r="32" spans="2:28" ht="15">
      <c r="B32" s="44" t="s">
        <v>110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1</v>
      </c>
      <c r="M32" s="64">
        <f t="shared" si="12"/>
        <v>1</v>
      </c>
      <c r="N32" s="64">
        <f t="shared" si="13"/>
        <v>0.2</v>
      </c>
      <c r="O32" s="117">
        <f t="shared" si="10"/>
        <v>3.125</v>
      </c>
      <c r="P32" s="62">
        <v>155</v>
      </c>
      <c r="Q32" s="62">
        <v>173</v>
      </c>
      <c r="R32" s="62">
        <v>175</v>
      </c>
      <c r="S32" s="62">
        <v>102</v>
      </c>
      <c r="T32" s="62">
        <v>110</v>
      </c>
      <c r="U32" s="62">
        <v>120</v>
      </c>
      <c r="V32" s="62">
        <v>94</v>
      </c>
      <c r="W32" s="62">
        <v>72</v>
      </c>
      <c r="X32" s="64">
        <v>63</v>
      </c>
      <c r="Y32" s="64">
        <v>59</v>
      </c>
      <c r="Z32" s="64">
        <f t="shared" si="14"/>
        <v>408</v>
      </c>
      <c r="AA32" s="64">
        <f t="shared" si="15"/>
        <v>81.6</v>
      </c>
      <c r="AB32" s="43">
        <f t="shared" si="11"/>
        <v>0.4697159830073336</v>
      </c>
    </row>
    <row r="33" spans="2:28" ht="15">
      <c r="B33" s="44" t="s">
        <v>111</v>
      </c>
      <c r="C33" s="62">
        <v>1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4">
        <f t="shared" si="12"/>
        <v>0</v>
      </c>
      <c r="N33" s="64">
        <f t="shared" si="13"/>
        <v>0</v>
      </c>
      <c r="O33" s="117">
        <f t="shared" si="10"/>
        <v>0</v>
      </c>
      <c r="P33" s="62">
        <v>93</v>
      </c>
      <c r="Q33" s="62">
        <v>56</v>
      </c>
      <c r="R33" s="62">
        <v>54</v>
      </c>
      <c r="S33" s="62">
        <v>54</v>
      </c>
      <c r="T33" s="62">
        <v>18</v>
      </c>
      <c r="U33" s="62">
        <v>19</v>
      </c>
      <c r="V33" s="62">
        <v>35</v>
      </c>
      <c r="W33" s="62">
        <v>23</v>
      </c>
      <c r="X33" s="64">
        <v>39</v>
      </c>
      <c r="Y33" s="64">
        <v>40</v>
      </c>
      <c r="Z33" s="64">
        <f t="shared" si="14"/>
        <v>156</v>
      </c>
      <c r="AA33" s="64">
        <f t="shared" si="15"/>
        <v>31.2</v>
      </c>
      <c r="AB33" s="43">
        <f t="shared" si="11"/>
        <v>0.17959728762045107</v>
      </c>
    </row>
    <row r="34" spans="2:28" ht="15.75" thickBot="1">
      <c r="B34" s="44" t="s">
        <v>6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75">
        <v>0</v>
      </c>
      <c r="L34" s="75">
        <v>0</v>
      </c>
      <c r="M34" s="64">
        <f t="shared" si="12"/>
        <v>0</v>
      </c>
      <c r="N34" s="64">
        <f t="shared" si="13"/>
        <v>0</v>
      </c>
      <c r="O34" s="118">
        <f t="shared" si="10"/>
        <v>0</v>
      </c>
      <c r="P34" s="62">
        <v>304</v>
      </c>
      <c r="Q34" s="62">
        <v>275</v>
      </c>
      <c r="R34" s="62">
        <v>248</v>
      </c>
      <c r="S34" s="62">
        <v>235</v>
      </c>
      <c r="T34" s="62">
        <v>230</v>
      </c>
      <c r="U34" s="62">
        <v>200</v>
      </c>
      <c r="V34" s="62">
        <v>82</v>
      </c>
      <c r="W34" s="62">
        <v>185</v>
      </c>
      <c r="X34" s="82">
        <v>261</v>
      </c>
      <c r="Y34" s="82">
        <v>254</v>
      </c>
      <c r="Z34" s="82">
        <f>SUM(U34:Y34)</f>
        <v>982</v>
      </c>
      <c r="AA34" s="82">
        <f>Z34/5</f>
        <v>196.4</v>
      </c>
      <c r="AB34" s="94">
        <f t="shared" si="11"/>
        <v>1.1305419002774548</v>
      </c>
    </row>
    <row r="35" spans="2:28" ht="15.75" thickBot="1">
      <c r="B35" s="45" t="s">
        <v>174</v>
      </c>
      <c r="C35" s="65">
        <f aca="true" t="shared" si="16" ref="C35:L35">SUM(C24:C34)</f>
        <v>7</v>
      </c>
      <c r="D35" s="81">
        <f t="shared" si="16"/>
        <v>6</v>
      </c>
      <c r="E35" s="81">
        <f t="shared" si="16"/>
        <v>3</v>
      </c>
      <c r="F35" s="81">
        <f t="shared" si="16"/>
        <v>4</v>
      </c>
      <c r="G35" s="81">
        <f t="shared" si="16"/>
        <v>2</v>
      </c>
      <c r="H35" s="81">
        <f t="shared" si="16"/>
        <v>10</v>
      </c>
      <c r="I35" s="81">
        <f t="shared" si="16"/>
        <v>6</v>
      </c>
      <c r="J35" s="81">
        <f t="shared" si="16"/>
        <v>3</v>
      </c>
      <c r="K35" s="66">
        <f t="shared" si="16"/>
        <v>12</v>
      </c>
      <c r="L35" s="66">
        <f t="shared" si="16"/>
        <v>1</v>
      </c>
      <c r="M35" s="66">
        <f>SUM(H35:L35)</f>
        <v>32</v>
      </c>
      <c r="N35" s="66">
        <f>M35/5</f>
        <v>6.4</v>
      </c>
      <c r="O35" s="150">
        <f t="shared" si="10"/>
        <v>100</v>
      </c>
      <c r="P35" s="65">
        <f aca="true" t="shared" si="17" ref="P35:Y35">SUM(P24:P34)</f>
        <v>22958</v>
      </c>
      <c r="Q35" s="81">
        <f t="shared" si="17"/>
        <v>22026</v>
      </c>
      <c r="R35" s="81">
        <f t="shared" si="17"/>
        <v>21761</v>
      </c>
      <c r="S35" s="81">
        <f t="shared" si="17"/>
        <v>20748</v>
      </c>
      <c r="T35" s="81">
        <f t="shared" si="17"/>
        <v>18708</v>
      </c>
      <c r="U35" s="81">
        <f t="shared" si="17"/>
        <v>18204</v>
      </c>
      <c r="V35" s="81">
        <f t="shared" si="17"/>
        <v>17699</v>
      </c>
      <c r="W35" s="81">
        <f t="shared" si="17"/>
        <v>18003</v>
      </c>
      <c r="X35" s="81">
        <f t="shared" si="17"/>
        <v>17301</v>
      </c>
      <c r="Y35" s="66">
        <f t="shared" si="17"/>
        <v>15654</v>
      </c>
      <c r="Z35" s="66">
        <f>SUM(U35:Y35)</f>
        <v>86861</v>
      </c>
      <c r="AA35" s="66">
        <f>Z35/5</f>
        <v>17372.2</v>
      </c>
      <c r="AB35" s="46">
        <f t="shared" si="11"/>
        <v>100</v>
      </c>
    </row>
    <row r="36" ht="14.25" thickBot="1" thickTop="1"/>
    <row r="37" spans="2:28" ht="16.5" thickBot="1" thickTop="1">
      <c r="B37" s="33"/>
      <c r="C37" s="34" t="s">
        <v>103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148"/>
      <c r="P37" s="34" t="s">
        <v>117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106"/>
      <c r="AB37" s="36" t="s">
        <v>118</v>
      </c>
    </row>
    <row r="38" spans="2:28" ht="15.75" thickBot="1">
      <c r="B38" s="37" t="s">
        <v>177</v>
      </c>
      <c r="C38" s="83">
        <f aca="true" t="shared" si="18" ref="C38:L38">C23</f>
        <v>1994</v>
      </c>
      <c r="D38" s="39">
        <f t="shared" si="18"/>
        <v>1995</v>
      </c>
      <c r="E38" s="39">
        <f t="shared" si="18"/>
        <v>1996</v>
      </c>
      <c r="F38" s="39">
        <f t="shared" si="18"/>
        <v>1997</v>
      </c>
      <c r="G38" s="39">
        <f t="shared" si="18"/>
        <v>1998</v>
      </c>
      <c r="H38" s="39">
        <f t="shared" si="18"/>
        <v>1999</v>
      </c>
      <c r="I38" s="39">
        <f t="shared" si="18"/>
        <v>2000</v>
      </c>
      <c r="J38" s="39">
        <f t="shared" si="18"/>
        <v>2001</v>
      </c>
      <c r="K38" s="39">
        <f t="shared" si="18"/>
        <v>2002</v>
      </c>
      <c r="L38" s="39">
        <f t="shared" si="18"/>
        <v>2003</v>
      </c>
      <c r="M38" s="39" t="s">
        <v>3</v>
      </c>
      <c r="N38" s="40" t="s">
        <v>4</v>
      </c>
      <c r="O38" s="149" t="s">
        <v>5</v>
      </c>
      <c r="P38" s="83">
        <f>P23</f>
        <v>1994</v>
      </c>
      <c r="Q38" s="39">
        <f aca="true" t="shared" si="19" ref="Q38:Y38">Q23</f>
        <v>1995</v>
      </c>
      <c r="R38" s="39">
        <f t="shared" si="19"/>
        <v>1996</v>
      </c>
      <c r="S38" s="39">
        <f t="shared" si="19"/>
        <v>1997</v>
      </c>
      <c r="T38" s="39">
        <f t="shared" si="19"/>
        <v>1998</v>
      </c>
      <c r="U38" s="39">
        <f t="shared" si="19"/>
        <v>1999</v>
      </c>
      <c r="V38" s="39">
        <f t="shared" si="19"/>
        <v>2000</v>
      </c>
      <c r="W38" s="39">
        <f t="shared" si="19"/>
        <v>2001</v>
      </c>
      <c r="X38" s="39">
        <f t="shared" si="19"/>
        <v>2002</v>
      </c>
      <c r="Y38" s="39">
        <f t="shared" si="19"/>
        <v>2003</v>
      </c>
      <c r="Z38" s="39" t="s">
        <v>3</v>
      </c>
      <c r="AA38" s="113" t="s">
        <v>4</v>
      </c>
      <c r="AB38" s="41" t="s">
        <v>5</v>
      </c>
    </row>
    <row r="39" spans="2:28" ht="15">
      <c r="B39" s="44" t="s">
        <v>96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75">
        <v>0</v>
      </c>
      <c r="L39" s="75">
        <v>0</v>
      </c>
      <c r="M39" s="67">
        <f>SUM(H39:L39)</f>
        <v>0</v>
      </c>
      <c r="N39" s="67">
        <f>M39/5</f>
        <v>0</v>
      </c>
      <c r="O39" s="115" t="e">
        <f aca="true" t="shared" si="20" ref="O39:O50">M39/M$50*100</f>
        <v>#DIV/0!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3">
        <v>0</v>
      </c>
      <c r="Y39" s="63">
        <v>0</v>
      </c>
      <c r="Z39" s="67">
        <f>SUM(U39:Y39)</f>
        <v>0</v>
      </c>
      <c r="AA39" s="67">
        <f>Z39/5</f>
        <v>0</v>
      </c>
      <c r="AB39" s="116">
        <f aca="true" t="shared" si="21" ref="AB39:AB50">Z39/Z$50*100</f>
        <v>0</v>
      </c>
    </row>
    <row r="40" spans="2:28" ht="15">
      <c r="B40" s="44" t="s">
        <v>104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4">
        <f>SUM(H40:L40)</f>
        <v>0</v>
      </c>
      <c r="N40" s="64">
        <f>M40/5</f>
        <v>0</v>
      </c>
      <c r="O40" s="117" t="e">
        <f t="shared" si="20"/>
        <v>#DIV/0!</v>
      </c>
      <c r="P40" s="62">
        <v>0</v>
      </c>
      <c r="Q40" s="62">
        <v>0</v>
      </c>
      <c r="R40" s="62">
        <v>0</v>
      </c>
      <c r="S40" s="62">
        <v>0</v>
      </c>
      <c r="T40" s="62">
        <v>1</v>
      </c>
      <c r="U40" s="62">
        <v>0</v>
      </c>
      <c r="V40" s="62">
        <v>0</v>
      </c>
      <c r="W40" s="62">
        <v>0</v>
      </c>
      <c r="X40" s="64">
        <v>1</v>
      </c>
      <c r="Y40" s="64">
        <v>0</v>
      </c>
      <c r="Z40" s="64">
        <f>SUM(U40:Y40)</f>
        <v>1</v>
      </c>
      <c r="AA40" s="64">
        <f>Z40/5</f>
        <v>0.2</v>
      </c>
      <c r="AB40" s="43">
        <f t="shared" si="21"/>
        <v>0.1492537313432836</v>
      </c>
    </row>
    <row r="41" spans="2:28" ht="15">
      <c r="B41" s="44" t="s">
        <v>105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4">
        <f aca="true" t="shared" si="22" ref="M41:M49">SUM(H41:L41)</f>
        <v>0</v>
      </c>
      <c r="N41" s="64">
        <f aca="true" t="shared" si="23" ref="N41:N49">M41/5</f>
        <v>0</v>
      </c>
      <c r="O41" s="117" t="e">
        <f t="shared" si="20"/>
        <v>#DIV/0!</v>
      </c>
      <c r="P41" s="62">
        <v>4</v>
      </c>
      <c r="Q41" s="62">
        <v>3</v>
      </c>
      <c r="R41" s="62">
        <v>0</v>
      </c>
      <c r="S41" s="62">
        <v>1</v>
      </c>
      <c r="T41" s="62">
        <v>1</v>
      </c>
      <c r="U41" s="62">
        <v>1</v>
      </c>
      <c r="V41" s="62">
        <v>1</v>
      </c>
      <c r="W41" s="62">
        <v>2</v>
      </c>
      <c r="X41" s="64">
        <v>1</v>
      </c>
      <c r="Y41" s="64">
        <v>3</v>
      </c>
      <c r="Z41" s="64">
        <f aca="true" t="shared" si="24" ref="Z41:Z49">SUM(U41:Y41)</f>
        <v>8</v>
      </c>
      <c r="AA41" s="64">
        <f aca="true" t="shared" si="25" ref="AA41:AA49">Z41/5</f>
        <v>1.6</v>
      </c>
      <c r="AB41" s="43">
        <f t="shared" si="21"/>
        <v>1.1940298507462688</v>
      </c>
    </row>
    <row r="42" spans="2:28" ht="15">
      <c r="B42" s="85" t="s">
        <v>112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4">
        <f t="shared" si="22"/>
        <v>0</v>
      </c>
      <c r="N42" s="64">
        <f t="shared" si="23"/>
        <v>0</v>
      </c>
      <c r="O42" s="117" t="e">
        <f t="shared" si="20"/>
        <v>#DIV/0!</v>
      </c>
      <c r="P42" s="62">
        <v>103</v>
      </c>
      <c r="Q42" s="62">
        <v>104</v>
      </c>
      <c r="R42" s="62">
        <v>101</v>
      </c>
      <c r="S42" s="62">
        <v>83</v>
      </c>
      <c r="T42" s="62">
        <v>106</v>
      </c>
      <c r="U42" s="62">
        <v>70</v>
      </c>
      <c r="V42" s="62">
        <v>95</v>
      </c>
      <c r="W42" s="62">
        <v>90</v>
      </c>
      <c r="X42" s="64">
        <v>83</v>
      </c>
      <c r="Y42" s="64">
        <v>98</v>
      </c>
      <c r="Z42" s="64">
        <f t="shared" si="24"/>
        <v>436</v>
      </c>
      <c r="AA42" s="64">
        <f t="shared" si="25"/>
        <v>87.2</v>
      </c>
      <c r="AB42" s="43">
        <f t="shared" si="21"/>
        <v>65.07462686567163</v>
      </c>
    </row>
    <row r="43" spans="2:28" ht="15">
      <c r="B43" s="44" t="s">
        <v>106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4">
        <f t="shared" si="22"/>
        <v>0</v>
      </c>
      <c r="N43" s="64">
        <f t="shared" si="23"/>
        <v>0</v>
      </c>
      <c r="O43" s="117" t="e">
        <f t="shared" si="20"/>
        <v>#DIV/0!</v>
      </c>
      <c r="P43" s="62">
        <v>14</v>
      </c>
      <c r="Q43" s="62">
        <v>19</v>
      </c>
      <c r="R43" s="62">
        <v>15</v>
      </c>
      <c r="S43" s="62">
        <v>20</v>
      </c>
      <c r="T43" s="62">
        <v>20</v>
      </c>
      <c r="U43" s="62">
        <v>16</v>
      </c>
      <c r="V43" s="62">
        <v>17</v>
      </c>
      <c r="W43" s="62">
        <v>15</v>
      </c>
      <c r="X43" s="64">
        <v>21</v>
      </c>
      <c r="Y43" s="64">
        <v>13</v>
      </c>
      <c r="Z43" s="64">
        <f t="shared" si="24"/>
        <v>82</v>
      </c>
      <c r="AA43" s="64">
        <f t="shared" si="25"/>
        <v>16.4</v>
      </c>
      <c r="AB43" s="43">
        <f t="shared" si="21"/>
        <v>12.238805970149254</v>
      </c>
    </row>
    <row r="44" spans="2:28" ht="15">
      <c r="B44" s="44" t="s">
        <v>107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4">
        <f t="shared" si="22"/>
        <v>0</v>
      </c>
      <c r="N44" s="64">
        <f t="shared" si="23"/>
        <v>0</v>
      </c>
      <c r="O44" s="117" t="e">
        <f t="shared" si="20"/>
        <v>#DIV/0!</v>
      </c>
      <c r="P44" s="62">
        <v>7</v>
      </c>
      <c r="Q44" s="62">
        <v>8</v>
      </c>
      <c r="R44" s="62">
        <v>4</v>
      </c>
      <c r="S44" s="62">
        <v>5</v>
      </c>
      <c r="T44" s="62">
        <v>8</v>
      </c>
      <c r="U44" s="62">
        <v>4</v>
      </c>
      <c r="V44" s="62">
        <v>3</v>
      </c>
      <c r="W44" s="62">
        <v>3</v>
      </c>
      <c r="X44" s="64">
        <v>7</v>
      </c>
      <c r="Y44" s="64">
        <v>3</v>
      </c>
      <c r="Z44" s="64">
        <f t="shared" si="24"/>
        <v>20</v>
      </c>
      <c r="AA44" s="64">
        <f t="shared" si="25"/>
        <v>4</v>
      </c>
      <c r="AB44" s="43">
        <f t="shared" si="21"/>
        <v>2.9850746268656714</v>
      </c>
    </row>
    <row r="45" spans="2:28" ht="15">
      <c r="B45" s="42" t="s">
        <v>108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4">
        <f t="shared" si="22"/>
        <v>0</v>
      </c>
      <c r="N45" s="64">
        <f t="shared" si="23"/>
        <v>0</v>
      </c>
      <c r="O45" s="117" t="e">
        <f t="shared" si="20"/>
        <v>#DIV/0!</v>
      </c>
      <c r="P45" s="62">
        <v>23</v>
      </c>
      <c r="Q45" s="62">
        <v>16</v>
      </c>
      <c r="R45" s="62">
        <v>16</v>
      </c>
      <c r="S45" s="62">
        <v>19</v>
      </c>
      <c r="T45" s="62">
        <v>19</v>
      </c>
      <c r="U45" s="62">
        <v>15</v>
      </c>
      <c r="V45" s="62">
        <v>19</v>
      </c>
      <c r="W45" s="62">
        <v>22</v>
      </c>
      <c r="X45" s="64">
        <v>22</v>
      </c>
      <c r="Y45" s="64">
        <v>20</v>
      </c>
      <c r="Z45" s="64">
        <f t="shared" si="24"/>
        <v>98</v>
      </c>
      <c r="AA45" s="64">
        <f t="shared" si="25"/>
        <v>19.6</v>
      </c>
      <c r="AB45" s="43">
        <f t="shared" si="21"/>
        <v>14.626865671641792</v>
      </c>
    </row>
    <row r="46" spans="2:28" ht="15">
      <c r="B46" s="44" t="s">
        <v>109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4">
        <f t="shared" si="22"/>
        <v>0</v>
      </c>
      <c r="N46" s="64">
        <f t="shared" si="23"/>
        <v>0</v>
      </c>
      <c r="O46" s="117" t="e">
        <f t="shared" si="20"/>
        <v>#DIV/0!</v>
      </c>
      <c r="P46" s="62">
        <v>2</v>
      </c>
      <c r="Q46" s="62">
        <v>5</v>
      </c>
      <c r="R46" s="62">
        <v>3</v>
      </c>
      <c r="S46" s="62">
        <v>9</v>
      </c>
      <c r="T46" s="62">
        <v>3</v>
      </c>
      <c r="U46" s="62">
        <v>3</v>
      </c>
      <c r="V46" s="62">
        <v>1</v>
      </c>
      <c r="W46" s="62">
        <v>4</v>
      </c>
      <c r="X46" s="64">
        <v>4</v>
      </c>
      <c r="Y46" s="64">
        <v>3</v>
      </c>
      <c r="Z46" s="64">
        <f t="shared" si="24"/>
        <v>15</v>
      </c>
      <c r="AA46" s="64">
        <f t="shared" si="25"/>
        <v>3</v>
      </c>
      <c r="AB46" s="43">
        <f t="shared" si="21"/>
        <v>2.2388059701492535</v>
      </c>
    </row>
    <row r="47" spans="2:28" ht="15">
      <c r="B47" s="44" t="s">
        <v>110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4">
        <f t="shared" si="22"/>
        <v>0</v>
      </c>
      <c r="N47" s="64">
        <f t="shared" si="23"/>
        <v>0</v>
      </c>
      <c r="O47" s="117" t="e">
        <f t="shared" si="20"/>
        <v>#DIV/0!</v>
      </c>
      <c r="P47" s="62">
        <v>3</v>
      </c>
      <c r="Q47" s="62">
        <v>2</v>
      </c>
      <c r="R47" s="62">
        <v>3</v>
      </c>
      <c r="S47" s="62">
        <v>4</v>
      </c>
      <c r="T47" s="62">
        <v>1</v>
      </c>
      <c r="U47" s="62">
        <v>1</v>
      </c>
      <c r="V47" s="62">
        <v>1</v>
      </c>
      <c r="W47" s="62">
        <v>0</v>
      </c>
      <c r="X47" s="64">
        <v>0</v>
      </c>
      <c r="Y47" s="64">
        <v>2</v>
      </c>
      <c r="Z47" s="64">
        <f t="shared" si="24"/>
        <v>4</v>
      </c>
      <c r="AA47" s="64">
        <f t="shared" si="25"/>
        <v>0.8</v>
      </c>
      <c r="AB47" s="43">
        <f t="shared" si="21"/>
        <v>0.5970149253731344</v>
      </c>
    </row>
    <row r="48" spans="2:28" ht="15">
      <c r="B48" s="44" t="s">
        <v>111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4">
        <f t="shared" si="22"/>
        <v>0</v>
      </c>
      <c r="N48" s="64">
        <f t="shared" si="23"/>
        <v>0</v>
      </c>
      <c r="O48" s="117" t="e">
        <f t="shared" si="20"/>
        <v>#DIV/0!</v>
      </c>
      <c r="P48" s="62">
        <v>0</v>
      </c>
      <c r="Q48" s="62">
        <v>1</v>
      </c>
      <c r="R48" s="62">
        <v>1</v>
      </c>
      <c r="S48" s="62">
        <v>2</v>
      </c>
      <c r="T48" s="62">
        <v>1</v>
      </c>
      <c r="U48" s="62">
        <v>0</v>
      </c>
      <c r="V48" s="62">
        <v>0</v>
      </c>
      <c r="W48" s="62">
        <v>1</v>
      </c>
      <c r="X48" s="64">
        <v>2</v>
      </c>
      <c r="Y48" s="64">
        <v>0</v>
      </c>
      <c r="Z48" s="64">
        <f t="shared" si="24"/>
        <v>3</v>
      </c>
      <c r="AA48" s="64">
        <f t="shared" si="25"/>
        <v>0.6</v>
      </c>
      <c r="AB48" s="43">
        <f t="shared" si="21"/>
        <v>0.44776119402985076</v>
      </c>
    </row>
    <row r="49" spans="2:28" ht="15.75" thickBot="1">
      <c r="B49" s="44" t="s">
        <v>6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4">
        <f t="shared" si="22"/>
        <v>0</v>
      </c>
      <c r="N49" s="64">
        <f t="shared" si="23"/>
        <v>0</v>
      </c>
      <c r="O49" s="118" t="e">
        <f t="shared" si="20"/>
        <v>#DIV/0!</v>
      </c>
      <c r="P49" s="62">
        <v>3</v>
      </c>
      <c r="Q49" s="62">
        <v>4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1</v>
      </c>
      <c r="X49" s="64">
        <v>1</v>
      </c>
      <c r="Y49" s="64">
        <v>1</v>
      </c>
      <c r="Z49" s="64">
        <f t="shared" si="24"/>
        <v>3</v>
      </c>
      <c r="AA49" s="64">
        <f t="shared" si="25"/>
        <v>0.6</v>
      </c>
      <c r="AB49" s="94">
        <f t="shared" si="21"/>
        <v>0.44776119402985076</v>
      </c>
    </row>
    <row r="50" spans="2:28" ht="15.75" thickBot="1">
      <c r="B50" s="45" t="s">
        <v>175</v>
      </c>
      <c r="C50" s="65">
        <f aca="true" t="shared" si="26" ref="C50:L50">SUM(C39:C49)</f>
        <v>0</v>
      </c>
      <c r="D50" s="81">
        <f t="shared" si="26"/>
        <v>0</v>
      </c>
      <c r="E50" s="81">
        <f t="shared" si="26"/>
        <v>0</v>
      </c>
      <c r="F50" s="81">
        <f t="shared" si="26"/>
        <v>0</v>
      </c>
      <c r="G50" s="81">
        <f t="shared" si="26"/>
        <v>0</v>
      </c>
      <c r="H50" s="81">
        <f t="shared" si="26"/>
        <v>0</v>
      </c>
      <c r="I50" s="81">
        <f t="shared" si="26"/>
        <v>0</v>
      </c>
      <c r="J50" s="81">
        <f t="shared" si="26"/>
        <v>0</v>
      </c>
      <c r="K50" s="81">
        <f t="shared" si="26"/>
        <v>0</v>
      </c>
      <c r="L50" s="66">
        <f t="shared" si="26"/>
        <v>0</v>
      </c>
      <c r="M50" s="66">
        <f>SUM(H50:L50)</f>
        <v>0</v>
      </c>
      <c r="N50" s="66">
        <f>M50/5</f>
        <v>0</v>
      </c>
      <c r="O50" s="150" t="e">
        <f t="shared" si="20"/>
        <v>#DIV/0!</v>
      </c>
      <c r="P50" s="65">
        <f aca="true" t="shared" si="27" ref="P50:Y50">SUM(P39:P49)</f>
        <v>159</v>
      </c>
      <c r="Q50" s="81">
        <f t="shared" si="27"/>
        <v>162</v>
      </c>
      <c r="R50" s="81">
        <f t="shared" si="27"/>
        <v>143</v>
      </c>
      <c r="S50" s="81">
        <f t="shared" si="27"/>
        <v>143</v>
      </c>
      <c r="T50" s="81">
        <f t="shared" si="27"/>
        <v>160</v>
      </c>
      <c r="U50" s="81">
        <f t="shared" si="27"/>
        <v>110</v>
      </c>
      <c r="V50" s="81">
        <f t="shared" si="27"/>
        <v>137</v>
      </c>
      <c r="W50" s="81">
        <f t="shared" si="27"/>
        <v>138</v>
      </c>
      <c r="X50" s="81">
        <f t="shared" si="27"/>
        <v>142</v>
      </c>
      <c r="Y50" s="66">
        <f t="shared" si="27"/>
        <v>143</v>
      </c>
      <c r="Z50" s="66">
        <f>SUM(U50:Y50)</f>
        <v>670</v>
      </c>
      <c r="AA50" s="66">
        <f>Z50/5</f>
        <v>134</v>
      </c>
      <c r="AB50" s="46">
        <f t="shared" si="21"/>
        <v>100</v>
      </c>
    </row>
    <row r="51" ht="13.5" thickTop="1"/>
  </sheetData>
  <printOptions/>
  <pageMargins left="0.75" right="0.25" top="0.25" bottom="0.25" header="0" footer="0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72"/>
  <sheetViews>
    <sheetView workbookViewId="0" topLeftCell="A55">
      <selection activeCell="J77" sqref="J77"/>
    </sheetView>
  </sheetViews>
  <sheetFormatPr defaultColWidth="9.140625" defaultRowHeight="12.75"/>
  <cols>
    <col min="1" max="1" width="1.421875" style="0" customWidth="1"/>
    <col min="2" max="2" width="18.28125" style="0" customWidth="1"/>
    <col min="3" max="7" width="0" style="0" hidden="1" customWidth="1"/>
    <col min="13" max="13" width="0" style="0" hidden="1" customWidth="1"/>
  </cols>
  <sheetData>
    <row r="1" spans="2:14" ht="12.75">
      <c r="B1" s="1" t="s">
        <v>0</v>
      </c>
      <c r="N1" s="10"/>
    </row>
    <row r="2" spans="2:14" ht="12.75">
      <c r="B2" s="1" t="s">
        <v>1</v>
      </c>
      <c r="N2" s="10"/>
    </row>
    <row r="3" spans="2:14" ht="12.75">
      <c r="B3" s="1" t="s">
        <v>2</v>
      </c>
      <c r="N3" s="10"/>
    </row>
    <row r="4" spans="2:15" ht="12.75">
      <c r="B4" s="97" t="s">
        <v>135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0"/>
    </row>
    <row r="5" spans="2:15" ht="18.75">
      <c r="B5" s="5" t="str">
        <f>Summary!B5</f>
        <v>Montgomery County - Pedestrian On Foot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1"/>
      <c r="O5" s="5"/>
    </row>
    <row r="6" spans="2:15" ht="15.75" thickBot="1">
      <c r="B6" s="22" t="s">
        <v>145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0"/>
    </row>
    <row r="7" spans="2:15" ht="16.5" thickBot="1" thickTop="1">
      <c r="B7" s="33"/>
      <c r="C7" s="34" t="s">
        <v>103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36"/>
    </row>
    <row r="8" spans="2:15" ht="15.75" thickBot="1">
      <c r="B8" s="37" t="s">
        <v>146</v>
      </c>
      <c r="C8" s="38">
        <v>1994</v>
      </c>
      <c r="D8" s="39">
        <v>1995</v>
      </c>
      <c r="E8" s="39">
        <v>1996</v>
      </c>
      <c r="F8" s="39">
        <v>1997</v>
      </c>
      <c r="G8" s="39">
        <v>1998</v>
      </c>
      <c r="H8" s="39">
        <v>1999</v>
      </c>
      <c r="I8" s="39">
        <v>2000</v>
      </c>
      <c r="J8" s="70">
        <v>2001</v>
      </c>
      <c r="K8" s="84">
        <v>2002</v>
      </c>
      <c r="L8" s="84">
        <v>2003</v>
      </c>
      <c r="M8" s="39" t="s">
        <v>3</v>
      </c>
      <c r="N8" s="40" t="s">
        <v>4</v>
      </c>
      <c r="O8" s="41" t="s">
        <v>5</v>
      </c>
    </row>
    <row r="9" spans="2:15" ht="15">
      <c r="B9" s="44" t="s">
        <v>147</v>
      </c>
      <c r="C9" s="62">
        <v>15</v>
      </c>
      <c r="D9" s="62">
        <v>9</v>
      </c>
      <c r="E9" s="62">
        <v>10</v>
      </c>
      <c r="F9" s="62">
        <v>10</v>
      </c>
      <c r="G9" s="62">
        <v>7</v>
      </c>
      <c r="H9" s="62">
        <v>11</v>
      </c>
      <c r="I9" s="62">
        <v>13</v>
      </c>
      <c r="J9" s="62">
        <v>13</v>
      </c>
      <c r="K9" s="75">
        <v>7</v>
      </c>
      <c r="L9" s="75">
        <v>3</v>
      </c>
      <c r="M9" s="63">
        <f>SUM(H9:L9)</f>
        <v>47</v>
      </c>
      <c r="N9" s="63">
        <f aca="true" t="shared" si="0" ref="N9:N27">M9/5</f>
        <v>9.4</v>
      </c>
      <c r="O9" s="86">
        <f>M9/M$27*100</f>
        <v>2.1629084215370455</v>
      </c>
    </row>
    <row r="10" spans="2:15" ht="15">
      <c r="B10" s="47" t="s">
        <v>148</v>
      </c>
      <c r="C10" s="62">
        <v>21</v>
      </c>
      <c r="D10" s="62">
        <v>28</v>
      </c>
      <c r="E10" s="62">
        <v>30</v>
      </c>
      <c r="F10" s="62">
        <v>25</v>
      </c>
      <c r="G10" s="62">
        <v>28</v>
      </c>
      <c r="H10" s="62">
        <v>15</v>
      </c>
      <c r="I10" s="62">
        <v>17</v>
      </c>
      <c r="J10" s="62">
        <v>25</v>
      </c>
      <c r="K10" s="62">
        <v>15</v>
      </c>
      <c r="L10" s="62">
        <v>23</v>
      </c>
      <c r="M10" s="64">
        <f aca="true" t="shared" si="1" ref="M10:M27">SUM(H10:L10)</f>
        <v>95</v>
      </c>
      <c r="N10" s="64">
        <f t="shared" si="0"/>
        <v>19</v>
      </c>
      <c r="O10" s="43">
        <f>M10/M$27*100</f>
        <v>4.371836171191901</v>
      </c>
    </row>
    <row r="11" spans="2:15" ht="15">
      <c r="B11" s="47" t="s">
        <v>98</v>
      </c>
      <c r="C11" s="62">
        <v>49</v>
      </c>
      <c r="D11" s="62">
        <v>43</v>
      </c>
      <c r="E11" s="62">
        <v>53</v>
      </c>
      <c r="F11" s="62">
        <v>36</v>
      </c>
      <c r="G11" s="62">
        <v>43</v>
      </c>
      <c r="H11" s="62">
        <v>55</v>
      </c>
      <c r="I11" s="62">
        <v>45</v>
      </c>
      <c r="J11" s="62">
        <v>46</v>
      </c>
      <c r="K11" s="62">
        <v>44</v>
      </c>
      <c r="L11" s="62">
        <v>36</v>
      </c>
      <c r="M11" s="64">
        <f t="shared" si="1"/>
        <v>226</v>
      </c>
      <c r="N11" s="67">
        <f t="shared" si="0"/>
        <v>45.2</v>
      </c>
      <c r="O11" s="87">
        <f>M11/M$27*100</f>
        <v>10.400368154624942</v>
      </c>
    </row>
    <row r="12" spans="2:15" ht="15">
      <c r="B12" s="47" t="s">
        <v>99</v>
      </c>
      <c r="C12" s="62">
        <v>11</v>
      </c>
      <c r="D12" s="62">
        <v>19</v>
      </c>
      <c r="E12" s="62">
        <v>15</v>
      </c>
      <c r="F12" s="62">
        <v>21</v>
      </c>
      <c r="G12" s="62">
        <v>12</v>
      </c>
      <c r="H12" s="62">
        <v>15</v>
      </c>
      <c r="I12" s="62">
        <v>19</v>
      </c>
      <c r="J12" s="62">
        <v>23</v>
      </c>
      <c r="K12" s="75">
        <v>16</v>
      </c>
      <c r="L12" s="75">
        <v>18</v>
      </c>
      <c r="M12" s="64">
        <f t="shared" si="1"/>
        <v>91</v>
      </c>
      <c r="N12" s="67">
        <f t="shared" si="0"/>
        <v>18.2</v>
      </c>
      <c r="O12" s="87">
        <f>M12/M$27*100</f>
        <v>4.187758858720662</v>
      </c>
    </row>
    <row r="13" spans="2:15" ht="15">
      <c r="B13" s="47" t="s">
        <v>100</v>
      </c>
      <c r="C13" s="62">
        <v>10</v>
      </c>
      <c r="D13" s="62">
        <v>12</v>
      </c>
      <c r="E13" s="62">
        <v>15</v>
      </c>
      <c r="F13" s="62">
        <v>12</v>
      </c>
      <c r="G13" s="62">
        <v>14</v>
      </c>
      <c r="H13" s="62">
        <v>19</v>
      </c>
      <c r="I13" s="62">
        <v>17</v>
      </c>
      <c r="J13" s="62">
        <v>17</v>
      </c>
      <c r="K13" s="62">
        <v>13</v>
      </c>
      <c r="L13" s="62">
        <v>17</v>
      </c>
      <c r="M13" s="64">
        <f t="shared" si="1"/>
        <v>83</v>
      </c>
      <c r="N13" s="64">
        <f t="shared" si="0"/>
        <v>16.6</v>
      </c>
      <c r="O13" s="43">
        <f aca="true" t="shared" si="2" ref="O13:O27">M13/M$27*100</f>
        <v>3.819604233778187</v>
      </c>
    </row>
    <row r="14" spans="2:15" ht="15">
      <c r="B14" s="47" t="s">
        <v>101</v>
      </c>
      <c r="C14" s="62">
        <v>43</v>
      </c>
      <c r="D14" s="62">
        <v>42</v>
      </c>
      <c r="E14" s="62">
        <v>40</v>
      </c>
      <c r="F14" s="62">
        <v>30</v>
      </c>
      <c r="G14" s="62">
        <v>35</v>
      </c>
      <c r="H14" s="62">
        <v>41</v>
      </c>
      <c r="I14" s="62">
        <v>38</v>
      </c>
      <c r="J14" s="62">
        <v>35</v>
      </c>
      <c r="K14" s="75">
        <v>27</v>
      </c>
      <c r="L14" s="75">
        <v>49</v>
      </c>
      <c r="M14" s="64">
        <f t="shared" si="1"/>
        <v>190</v>
      </c>
      <c r="N14" s="64">
        <f t="shared" si="0"/>
        <v>38</v>
      </c>
      <c r="O14" s="43">
        <f t="shared" si="2"/>
        <v>8.743672342383801</v>
      </c>
    </row>
    <row r="15" spans="2:15" ht="15">
      <c r="B15" s="47" t="s">
        <v>73</v>
      </c>
      <c r="C15" s="62">
        <v>36</v>
      </c>
      <c r="D15" s="62">
        <v>34</v>
      </c>
      <c r="E15" s="62">
        <v>32</v>
      </c>
      <c r="F15" s="62">
        <v>25</v>
      </c>
      <c r="G15" s="62">
        <v>29</v>
      </c>
      <c r="H15" s="62">
        <v>51</v>
      </c>
      <c r="I15" s="62">
        <v>41</v>
      </c>
      <c r="J15" s="62">
        <v>28</v>
      </c>
      <c r="K15" s="62">
        <v>28</v>
      </c>
      <c r="L15" s="62">
        <v>36</v>
      </c>
      <c r="M15" s="64">
        <f t="shared" si="1"/>
        <v>184</v>
      </c>
      <c r="N15" s="64">
        <f t="shared" si="0"/>
        <v>36.8</v>
      </c>
      <c r="O15" s="43">
        <f t="shared" si="2"/>
        <v>8.467556373676945</v>
      </c>
    </row>
    <row r="16" spans="2:15" ht="15">
      <c r="B16" s="48" t="s">
        <v>74</v>
      </c>
      <c r="C16" s="62">
        <v>43</v>
      </c>
      <c r="D16" s="62">
        <v>38</v>
      </c>
      <c r="E16" s="62">
        <v>40</v>
      </c>
      <c r="F16" s="62">
        <v>38</v>
      </c>
      <c r="G16" s="62">
        <v>33</v>
      </c>
      <c r="H16" s="62">
        <v>26</v>
      </c>
      <c r="I16" s="62">
        <v>35</v>
      </c>
      <c r="J16" s="62">
        <v>25</v>
      </c>
      <c r="K16" s="75">
        <v>23</v>
      </c>
      <c r="L16" s="75">
        <v>33</v>
      </c>
      <c r="M16" s="64">
        <f t="shared" si="1"/>
        <v>142</v>
      </c>
      <c r="N16" s="64">
        <f t="shared" si="0"/>
        <v>28.4</v>
      </c>
      <c r="O16" s="43">
        <f t="shared" si="2"/>
        <v>6.534744592728946</v>
      </c>
    </row>
    <row r="17" spans="2:15" ht="15">
      <c r="B17" s="47" t="s">
        <v>75</v>
      </c>
      <c r="C17" s="62">
        <v>30</v>
      </c>
      <c r="D17" s="62">
        <v>27</v>
      </c>
      <c r="E17" s="62">
        <v>29</v>
      </c>
      <c r="F17" s="62">
        <v>26</v>
      </c>
      <c r="G17" s="62">
        <v>35</v>
      </c>
      <c r="H17" s="62">
        <v>40</v>
      </c>
      <c r="I17" s="62">
        <v>33</v>
      </c>
      <c r="J17" s="62">
        <v>40</v>
      </c>
      <c r="K17" s="62">
        <v>24</v>
      </c>
      <c r="L17" s="62">
        <v>41</v>
      </c>
      <c r="M17" s="64">
        <f t="shared" si="1"/>
        <v>178</v>
      </c>
      <c r="N17" s="64">
        <f t="shared" si="0"/>
        <v>35.6</v>
      </c>
      <c r="O17" s="43">
        <f t="shared" si="2"/>
        <v>8.191440404970088</v>
      </c>
    </row>
    <row r="18" spans="2:15" ht="15">
      <c r="B18" s="42" t="s">
        <v>76</v>
      </c>
      <c r="C18" s="62">
        <v>42</v>
      </c>
      <c r="D18" s="62">
        <v>28</v>
      </c>
      <c r="E18" s="62">
        <v>37</v>
      </c>
      <c r="F18" s="62">
        <v>25</v>
      </c>
      <c r="G18" s="62">
        <v>30</v>
      </c>
      <c r="H18" s="62">
        <v>27</v>
      </c>
      <c r="I18" s="62">
        <v>33</v>
      </c>
      <c r="J18" s="62">
        <v>43</v>
      </c>
      <c r="K18" s="75">
        <v>35</v>
      </c>
      <c r="L18" s="75">
        <v>30</v>
      </c>
      <c r="M18" s="64">
        <f t="shared" si="1"/>
        <v>168</v>
      </c>
      <c r="N18" s="64">
        <f t="shared" si="0"/>
        <v>33.6</v>
      </c>
      <c r="O18" s="43">
        <f t="shared" si="2"/>
        <v>7.731247123791992</v>
      </c>
    </row>
    <row r="19" spans="2:15" ht="15">
      <c r="B19" s="44" t="s">
        <v>77</v>
      </c>
      <c r="C19" s="62">
        <v>22</v>
      </c>
      <c r="D19" s="62">
        <v>25</v>
      </c>
      <c r="E19" s="62">
        <v>28</v>
      </c>
      <c r="F19" s="62">
        <v>32</v>
      </c>
      <c r="G19" s="62">
        <v>28</v>
      </c>
      <c r="H19" s="62">
        <v>24</v>
      </c>
      <c r="I19" s="62">
        <v>32</v>
      </c>
      <c r="J19" s="62">
        <v>20</v>
      </c>
      <c r="K19" s="62">
        <v>32</v>
      </c>
      <c r="L19" s="62">
        <v>41</v>
      </c>
      <c r="M19" s="64">
        <f t="shared" si="1"/>
        <v>149</v>
      </c>
      <c r="N19" s="64">
        <f t="shared" si="0"/>
        <v>29.8</v>
      </c>
      <c r="O19" s="43">
        <f t="shared" si="2"/>
        <v>6.856879889553613</v>
      </c>
    </row>
    <row r="20" spans="2:15" ht="15">
      <c r="B20" s="44" t="s">
        <v>78</v>
      </c>
      <c r="C20" s="62">
        <v>17</v>
      </c>
      <c r="D20" s="62">
        <v>16</v>
      </c>
      <c r="E20" s="62">
        <v>26</v>
      </c>
      <c r="F20" s="62">
        <v>20</v>
      </c>
      <c r="G20" s="62">
        <v>12</v>
      </c>
      <c r="H20" s="62">
        <v>30</v>
      </c>
      <c r="I20" s="62">
        <v>36</v>
      </c>
      <c r="J20" s="62">
        <v>34</v>
      </c>
      <c r="K20" s="75">
        <v>24</v>
      </c>
      <c r="L20" s="75">
        <v>28</v>
      </c>
      <c r="M20" s="64">
        <f t="shared" si="1"/>
        <v>152</v>
      </c>
      <c r="N20" s="64">
        <f t="shared" si="0"/>
        <v>30.4</v>
      </c>
      <c r="O20" s="43">
        <f t="shared" si="2"/>
        <v>6.994937873907041</v>
      </c>
    </row>
    <row r="21" spans="2:15" ht="15">
      <c r="B21" s="44" t="s">
        <v>79</v>
      </c>
      <c r="C21" s="62">
        <v>9</v>
      </c>
      <c r="D21" s="62">
        <v>7</v>
      </c>
      <c r="E21" s="62">
        <v>18</v>
      </c>
      <c r="F21" s="62">
        <v>18</v>
      </c>
      <c r="G21" s="62">
        <v>17</v>
      </c>
      <c r="H21" s="62">
        <v>16</v>
      </c>
      <c r="I21" s="62">
        <v>10</v>
      </c>
      <c r="J21" s="62">
        <v>20</v>
      </c>
      <c r="K21" s="62">
        <v>21</v>
      </c>
      <c r="L21" s="62">
        <v>25</v>
      </c>
      <c r="M21" s="64">
        <f t="shared" si="1"/>
        <v>92</v>
      </c>
      <c r="N21" s="64">
        <f t="shared" si="0"/>
        <v>18.4</v>
      </c>
      <c r="O21" s="43">
        <f t="shared" si="2"/>
        <v>4.233778186838473</v>
      </c>
    </row>
    <row r="22" spans="2:15" ht="15">
      <c r="B22" s="44" t="s">
        <v>80</v>
      </c>
      <c r="C22" s="62">
        <v>10</v>
      </c>
      <c r="D22" s="62">
        <v>10</v>
      </c>
      <c r="E22" s="62">
        <v>12</v>
      </c>
      <c r="F22" s="62">
        <v>18</v>
      </c>
      <c r="G22" s="62">
        <v>6</v>
      </c>
      <c r="H22" s="62">
        <v>12</v>
      </c>
      <c r="I22" s="62">
        <v>9</v>
      </c>
      <c r="J22" s="62">
        <v>11</v>
      </c>
      <c r="K22" s="62">
        <v>14</v>
      </c>
      <c r="L22" s="62">
        <v>16</v>
      </c>
      <c r="M22" s="64">
        <f t="shared" si="1"/>
        <v>62</v>
      </c>
      <c r="N22" s="64">
        <f t="shared" si="0"/>
        <v>12.4</v>
      </c>
      <c r="O22" s="43">
        <f t="shared" si="2"/>
        <v>2.8531983433041876</v>
      </c>
    </row>
    <row r="23" spans="2:15" ht="15">
      <c r="B23" s="44" t="s">
        <v>81</v>
      </c>
      <c r="C23" s="62">
        <v>9</v>
      </c>
      <c r="D23" s="62">
        <v>12</v>
      </c>
      <c r="E23" s="62">
        <v>13</v>
      </c>
      <c r="F23" s="62">
        <v>9</v>
      </c>
      <c r="G23" s="62">
        <v>12</v>
      </c>
      <c r="H23" s="62">
        <v>21</v>
      </c>
      <c r="I23" s="62">
        <v>15</v>
      </c>
      <c r="J23" s="62">
        <v>12</v>
      </c>
      <c r="K23" s="75">
        <v>11</v>
      </c>
      <c r="L23" s="75">
        <v>17</v>
      </c>
      <c r="M23" s="64">
        <f t="shared" si="1"/>
        <v>76</v>
      </c>
      <c r="N23" s="64">
        <f t="shared" si="0"/>
        <v>15.2</v>
      </c>
      <c r="O23" s="43">
        <f t="shared" si="2"/>
        <v>3.4974689369535206</v>
      </c>
    </row>
    <row r="24" spans="2:15" ht="15">
      <c r="B24" s="44" t="s">
        <v>82</v>
      </c>
      <c r="C24" s="62">
        <v>19</v>
      </c>
      <c r="D24" s="62">
        <v>23</v>
      </c>
      <c r="E24" s="62">
        <v>20</v>
      </c>
      <c r="F24" s="62">
        <v>18</v>
      </c>
      <c r="G24" s="62">
        <v>26</v>
      </c>
      <c r="H24" s="62">
        <v>17</v>
      </c>
      <c r="I24" s="62">
        <v>20</v>
      </c>
      <c r="J24" s="62">
        <v>20</v>
      </c>
      <c r="K24" s="62">
        <v>26</v>
      </c>
      <c r="L24" s="62">
        <v>21</v>
      </c>
      <c r="M24" s="64">
        <f t="shared" si="1"/>
        <v>104</v>
      </c>
      <c r="N24" s="64">
        <f t="shared" si="0"/>
        <v>20.8</v>
      </c>
      <c r="O24" s="43">
        <f t="shared" si="2"/>
        <v>4.7860101242521855</v>
      </c>
    </row>
    <row r="25" spans="2:15" ht="15">
      <c r="B25" s="42" t="s">
        <v>83</v>
      </c>
      <c r="C25" s="62">
        <v>6</v>
      </c>
      <c r="D25" s="62">
        <v>14</v>
      </c>
      <c r="E25" s="62">
        <v>19</v>
      </c>
      <c r="F25" s="62">
        <v>6</v>
      </c>
      <c r="G25" s="62">
        <v>13</v>
      </c>
      <c r="H25" s="62">
        <v>14</v>
      </c>
      <c r="I25" s="62">
        <v>17</v>
      </c>
      <c r="J25" s="62">
        <v>19</v>
      </c>
      <c r="K25" s="75">
        <v>13</v>
      </c>
      <c r="L25" s="75">
        <v>19</v>
      </c>
      <c r="M25" s="64">
        <f t="shared" si="1"/>
        <v>82</v>
      </c>
      <c r="N25" s="64">
        <f t="shared" si="0"/>
        <v>16.4</v>
      </c>
      <c r="O25" s="43">
        <f t="shared" si="2"/>
        <v>3.7735849056603774</v>
      </c>
    </row>
    <row r="26" spans="2:15" ht="15.75" thickBot="1">
      <c r="B26" s="44" t="s">
        <v>7</v>
      </c>
      <c r="C26" s="62">
        <v>12</v>
      </c>
      <c r="D26" s="62">
        <v>13</v>
      </c>
      <c r="E26" s="62">
        <v>12</v>
      </c>
      <c r="F26" s="62">
        <v>16</v>
      </c>
      <c r="G26" s="62">
        <v>11</v>
      </c>
      <c r="H26" s="62">
        <v>9</v>
      </c>
      <c r="I26" s="62">
        <v>10</v>
      </c>
      <c r="J26" s="62">
        <v>9</v>
      </c>
      <c r="K26" s="62">
        <v>9</v>
      </c>
      <c r="L26" s="62">
        <v>15</v>
      </c>
      <c r="M26" s="82">
        <f t="shared" si="1"/>
        <v>52</v>
      </c>
      <c r="N26" s="82">
        <f t="shared" si="0"/>
        <v>10.4</v>
      </c>
      <c r="O26" s="94">
        <f t="shared" si="2"/>
        <v>2.3930050621260928</v>
      </c>
    </row>
    <row r="27" spans="2:15" ht="15.75" thickBot="1">
      <c r="B27" s="45" t="s">
        <v>149</v>
      </c>
      <c r="C27" s="65">
        <f>SUM(C9:C26)</f>
        <v>404</v>
      </c>
      <c r="D27" s="66">
        <f>SUM(D9:D26)</f>
        <v>400</v>
      </c>
      <c r="E27" s="66">
        <f aca="true" t="shared" si="3" ref="E27:K27">SUM(E9:E26)</f>
        <v>449</v>
      </c>
      <c r="F27" s="66">
        <f t="shared" si="3"/>
        <v>385</v>
      </c>
      <c r="G27" s="66">
        <f t="shared" si="3"/>
        <v>391</v>
      </c>
      <c r="H27" s="66">
        <f t="shared" si="3"/>
        <v>443</v>
      </c>
      <c r="I27" s="66">
        <f t="shared" si="3"/>
        <v>440</v>
      </c>
      <c r="J27" s="66">
        <f t="shared" si="3"/>
        <v>440</v>
      </c>
      <c r="K27" s="66">
        <f t="shared" si="3"/>
        <v>382</v>
      </c>
      <c r="L27" s="66">
        <f>SUM(L9:L26)</f>
        <v>468</v>
      </c>
      <c r="M27" s="66">
        <f t="shared" si="1"/>
        <v>2173</v>
      </c>
      <c r="N27" s="66">
        <f t="shared" si="0"/>
        <v>434.6</v>
      </c>
      <c r="O27" s="46">
        <f t="shared" si="2"/>
        <v>100</v>
      </c>
    </row>
    <row r="28" ht="14.25" thickBot="1" thickTop="1"/>
    <row r="29" spans="2:15" ht="16.5" thickBot="1" thickTop="1">
      <c r="B29" s="33"/>
      <c r="C29" s="34" t="s">
        <v>103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</row>
    <row r="30" spans="2:15" ht="15.75" thickBot="1">
      <c r="B30" s="37" t="s">
        <v>146</v>
      </c>
      <c r="C30" s="83">
        <f aca="true" t="shared" si="4" ref="C30:L30">C8</f>
        <v>1994</v>
      </c>
      <c r="D30" s="39">
        <f t="shared" si="4"/>
        <v>1995</v>
      </c>
      <c r="E30" s="39">
        <f t="shared" si="4"/>
        <v>1996</v>
      </c>
      <c r="F30" s="39">
        <f t="shared" si="4"/>
        <v>1997</v>
      </c>
      <c r="G30" s="39">
        <f t="shared" si="4"/>
        <v>1998</v>
      </c>
      <c r="H30" s="39">
        <f t="shared" si="4"/>
        <v>1999</v>
      </c>
      <c r="I30" s="39">
        <f t="shared" si="4"/>
        <v>2000</v>
      </c>
      <c r="J30" s="39">
        <f t="shared" si="4"/>
        <v>2001</v>
      </c>
      <c r="K30" s="39">
        <f t="shared" si="4"/>
        <v>2002</v>
      </c>
      <c r="L30" s="39">
        <f t="shared" si="4"/>
        <v>2003</v>
      </c>
      <c r="M30" s="39" t="s">
        <v>3</v>
      </c>
      <c r="N30" s="40" t="s">
        <v>4</v>
      </c>
      <c r="O30" s="41" t="s">
        <v>5</v>
      </c>
    </row>
    <row r="31" spans="2:15" ht="15">
      <c r="B31" s="44" t="s">
        <v>67</v>
      </c>
      <c r="C31" s="62">
        <v>12</v>
      </c>
      <c r="D31" s="62">
        <v>7</v>
      </c>
      <c r="E31" s="62">
        <v>10</v>
      </c>
      <c r="F31" s="62">
        <v>10</v>
      </c>
      <c r="G31" s="62">
        <v>7</v>
      </c>
      <c r="H31" s="62">
        <v>10</v>
      </c>
      <c r="I31" s="62">
        <v>11</v>
      </c>
      <c r="J31" s="62">
        <v>11</v>
      </c>
      <c r="K31" s="75">
        <v>7</v>
      </c>
      <c r="L31" s="75">
        <v>2</v>
      </c>
      <c r="M31" s="67">
        <f aca="true" t="shared" si="5" ref="M31:M49">SUM(H31:L31)</f>
        <v>41</v>
      </c>
      <c r="N31" s="67">
        <f aca="true" t="shared" si="6" ref="N31:N49">M31/5</f>
        <v>8.2</v>
      </c>
      <c r="O31" s="86">
        <f>M31/M$49*100</f>
        <v>2.0686175580221997</v>
      </c>
    </row>
    <row r="32" spans="2:15" ht="15">
      <c r="B32" s="47" t="s">
        <v>148</v>
      </c>
      <c r="C32" s="62">
        <v>20</v>
      </c>
      <c r="D32" s="62">
        <v>27</v>
      </c>
      <c r="E32" s="62">
        <v>27</v>
      </c>
      <c r="F32" s="62">
        <v>23</v>
      </c>
      <c r="G32" s="62">
        <v>28</v>
      </c>
      <c r="H32" s="62">
        <v>12</v>
      </c>
      <c r="I32" s="62">
        <v>17</v>
      </c>
      <c r="J32" s="62">
        <v>25</v>
      </c>
      <c r="K32" s="62">
        <v>15</v>
      </c>
      <c r="L32" s="62">
        <v>21</v>
      </c>
      <c r="M32" s="64">
        <f t="shared" si="5"/>
        <v>90</v>
      </c>
      <c r="N32" s="67">
        <f t="shared" si="6"/>
        <v>18</v>
      </c>
      <c r="O32" s="43">
        <f>M32/M$49*100</f>
        <v>4.540867810292633</v>
      </c>
    </row>
    <row r="33" spans="2:15" ht="15">
      <c r="B33" s="47" t="s">
        <v>150</v>
      </c>
      <c r="C33" s="62">
        <v>48</v>
      </c>
      <c r="D33" s="62">
        <v>39</v>
      </c>
      <c r="E33" s="62">
        <v>48</v>
      </c>
      <c r="F33" s="62">
        <v>35</v>
      </c>
      <c r="G33" s="62">
        <v>42</v>
      </c>
      <c r="H33" s="62">
        <v>47</v>
      </c>
      <c r="I33" s="62">
        <v>42</v>
      </c>
      <c r="J33" s="62">
        <v>42</v>
      </c>
      <c r="K33" s="75">
        <v>42</v>
      </c>
      <c r="L33" s="75">
        <v>34</v>
      </c>
      <c r="M33" s="64">
        <f t="shared" si="5"/>
        <v>207</v>
      </c>
      <c r="N33" s="67">
        <f t="shared" si="6"/>
        <v>41.4</v>
      </c>
      <c r="O33" s="86">
        <f>M33/M$49*100</f>
        <v>10.443995963673057</v>
      </c>
    </row>
    <row r="34" spans="2:15" ht="15">
      <c r="B34" s="47" t="s">
        <v>99</v>
      </c>
      <c r="C34" s="62">
        <v>9</v>
      </c>
      <c r="D34" s="62">
        <v>17</v>
      </c>
      <c r="E34" s="62">
        <v>13</v>
      </c>
      <c r="F34" s="62">
        <v>20</v>
      </c>
      <c r="G34" s="62">
        <v>12</v>
      </c>
      <c r="H34" s="62">
        <v>14</v>
      </c>
      <c r="I34" s="62">
        <v>19</v>
      </c>
      <c r="J34" s="62">
        <v>20</v>
      </c>
      <c r="K34" s="62">
        <v>15</v>
      </c>
      <c r="L34" s="62">
        <v>14</v>
      </c>
      <c r="M34" s="64">
        <f t="shared" si="5"/>
        <v>82</v>
      </c>
      <c r="N34" s="64">
        <f t="shared" si="6"/>
        <v>16.4</v>
      </c>
      <c r="O34" s="43">
        <f aca="true" t="shared" si="7" ref="O34:O49">M34/M$49*100</f>
        <v>4.137235116044399</v>
      </c>
    </row>
    <row r="35" spans="2:15" ht="15">
      <c r="B35" s="47" t="s">
        <v>100</v>
      </c>
      <c r="C35" s="62">
        <v>9</v>
      </c>
      <c r="D35" s="62">
        <v>12</v>
      </c>
      <c r="E35" s="62">
        <v>13</v>
      </c>
      <c r="F35" s="62">
        <v>12</v>
      </c>
      <c r="G35" s="62">
        <v>14</v>
      </c>
      <c r="H35" s="62">
        <v>18</v>
      </c>
      <c r="I35" s="62">
        <v>17</v>
      </c>
      <c r="J35" s="62">
        <v>15</v>
      </c>
      <c r="K35" s="62">
        <v>13</v>
      </c>
      <c r="L35" s="62">
        <v>15</v>
      </c>
      <c r="M35" s="64">
        <f t="shared" si="5"/>
        <v>78</v>
      </c>
      <c r="N35" s="64">
        <f t="shared" si="6"/>
        <v>15.6</v>
      </c>
      <c r="O35" s="43">
        <f>M35/M$49*100</f>
        <v>3.9354187689202824</v>
      </c>
    </row>
    <row r="36" spans="2:15" ht="15">
      <c r="B36" s="47" t="s">
        <v>101</v>
      </c>
      <c r="C36" s="62">
        <v>42</v>
      </c>
      <c r="D36" s="62">
        <v>37</v>
      </c>
      <c r="E36" s="62">
        <v>36</v>
      </c>
      <c r="F36" s="62">
        <v>29</v>
      </c>
      <c r="G36" s="62">
        <v>35</v>
      </c>
      <c r="H36" s="62">
        <v>38</v>
      </c>
      <c r="I36" s="62">
        <v>35</v>
      </c>
      <c r="J36" s="62">
        <v>30</v>
      </c>
      <c r="K36" s="75">
        <v>27</v>
      </c>
      <c r="L36" s="75">
        <v>49</v>
      </c>
      <c r="M36" s="64">
        <f t="shared" si="5"/>
        <v>179</v>
      </c>
      <c r="N36" s="64">
        <f t="shared" si="6"/>
        <v>35.8</v>
      </c>
      <c r="O36" s="43">
        <f t="shared" si="7"/>
        <v>9.031281533804238</v>
      </c>
    </row>
    <row r="37" spans="2:15" ht="15">
      <c r="B37" s="47" t="s">
        <v>73</v>
      </c>
      <c r="C37" s="62">
        <v>33</v>
      </c>
      <c r="D37" s="62">
        <v>31</v>
      </c>
      <c r="E37" s="62">
        <v>30</v>
      </c>
      <c r="F37" s="62">
        <v>24</v>
      </c>
      <c r="G37" s="62">
        <v>25</v>
      </c>
      <c r="H37" s="62">
        <v>47</v>
      </c>
      <c r="I37" s="62">
        <v>36</v>
      </c>
      <c r="J37" s="62">
        <v>26</v>
      </c>
      <c r="K37" s="62">
        <v>22</v>
      </c>
      <c r="L37" s="62">
        <v>32</v>
      </c>
      <c r="M37" s="64">
        <f t="shared" si="5"/>
        <v>163</v>
      </c>
      <c r="N37" s="64">
        <f t="shared" si="6"/>
        <v>32.6</v>
      </c>
      <c r="O37" s="43">
        <f t="shared" si="7"/>
        <v>8.22401614530777</v>
      </c>
    </row>
    <row r="38" spans="2:15" ht="15">
      <c r="B38" s="48" t="s">
        <v>74</v>
      </c>
      <c r="C38" s="62">
        <v>42</v>
      </c>
      <c r="D38" s="62">
        <v>34</v>
      </c>
      <c r="E38" s="62">
        <v>37</v>
      </c>
      <c r="F38" s="62">
        <v>36</v>
      </c>
      <c r="G38" s="62">
        <v>32</v>
      </c>
      <c r="H38" s="62">
        <v>25</v>
      </c>
      <c r="I38" s="62">
        <v>31</v>
      </c>
      <c r="J38" s="62">
        <v>22</v>
      </c>
      <c r="K38" s="75">
        <v>22</v>
      </c>
      <c r="L38" s="75">
        <v>33</v>
      </c>
      <c r="M38" s="64">
        <f t="shared" si="5"/>
        <v>133</v>
      </c>
      <c r="N38" s="64">
        <f t="shared" si="6"/>
        <v>26.6</v>
      </c>
      <c r="O38" s="43">
        <f t="shared" si="7"/>
        <v>6.7103935418768925</v>
      </c>
    </row>
    <row r="39" spans="2:15" ht="15">
      <c r="B39" s="47" t="s">
        <v>75</v>
      </c>
      <c r="C39" s="62">
        <v>28</v>
      </c>
      <c r="D39" s="62">
        <v>23</v>
      </c>
      <c r="E39" s="62">
        <v>28</v>
      </c>
      <c r="F39" s="62">
        <v>24</v>
      </c>
      <c r="G39" s="62">
        <v>32</v>
      </c>
      <c r="H39" s="62">
        <v>40</v>
      </c>
      <c r="I39" s="62">
        <v>33</v>
      </c>
      <c r="J39" s="62">
        <v>39</v>
      </c>
      <c r="K39" s="62">
        <v>23</v>
      </c>
      <c r="L39" s="62">
        <v>38</v>
      </c>
      <c r="M39" s="64">
        <f t="shared" si="5"/>
        <v>173</v>
      </c>
      <c r="N39" s="64">
        <f t="shared" si="6"/>
        <v>34.6</v>
      </c>
      <c r="O39" s="43">
        <f t="shared" si="7"/>
        <v>8.728557013118063</v>
      </c>
    </row>
    <row r="40" spans="2:15" ht="15">
      <c r="B40" s="42" t="s">
        <v>76</v>
      </c>
      <c r="C40" s="62">
        <v>39</v>
      </c>
      <c r="D40" s="62">
        <v>22</v>
      </c>
      <c r="E40" s="62">
        <v>34</v>
      </c>
      <c r="F40" s="62">
        <v>25</v>
      </c>
      <c r="G40" s="62">
        <v>29</v>
      </c>
      <c r="H40" s="62">
        <v>24</v>
      </c>
      <c r="I40" s="62">
        <v>27</v>
      </c>
      <c r="J40" s="62">
        <v>40</v>
      </c>
      <c r="K40" s="75">
        <v>34</v>
      </c>
      <c r="L40" s="75">
        <v>26</v>
      </c>
      <c r="M40" s="64">
        <f t="shared" si="5"/>
        <v>151</v>
      </c>
      <c r="N40" s="64">
        <f t="shared" si="6"/>
        <v>30.2</v>
      </c>
      <c r="O40" s="43">
        <f t="shared" si="7"/>
        <v>7.618567103935418</v>
      </c>
    </row>
    <row r="41" spans="2:15" ht="15">
      <c r="B41" s="44" t="s">
        <v>77</v>
      </c>
      <c r="C41" s="62">
        <v>20</v>
      </c>
      <c r="D41" s="62">
        <v>20</v>
      </c>
      <c r="E41" s="62">
        <v>26</v>
      </c>
      <c r="F41" s="62">
        <v>28</v>
      </c>
      <c r="G41" s="62">
        <v>27</v>
      </c>
      <c r="H41" s="62">
        <v>23</v>
      </c>
      <c r="I41" s="62">
        <v>26</v>
      </c>
      <c r="J41" s="62">
        <v>18</v>
      </c>
      <c r="K41" s="62">
        <v>29</v>
      </c>
      <c r="L41" s="62">
        <v>37</v>
      </c>
      <c r="M41" s="64">
        <f t="shared" si="5"/>
        <v>133</v>
      </c>
      <c r="N41" s="64">
        <f t="shared" si="6"/>
        <v>26.6</v>
      </c>
      <c r="O41" s="43">
        <f t="shared" si="7"/>
        <v>6.7103935418768925</v>
      </c>
    </row>
    <row r="42" spans="2:15" ht="15">
      <c r="B42" s="44" t="s">
        <v>78</v>
      </c>
      <c r="C42" s="62">
        <v>16</v>
      </c>
      <c r="D42" s="62">
        <v>12</v>
      </c>
      <c r="E42" s="62">
        <v>22</v>
      </c>
      <c r="F42" s="62">
        <v>18</v>
      </c>
      <c r="G42" s="62">
        <v>12</v>
      </c>
      <c r="H42" s="62">
        <v>25</v>
      </c>
      <c r="I42" s="62">
        <v>32</v>
      </c>
      <c r="J42" s="62">
        <v>32</v>
      </c>
      <c r="K42" s="75">
        <v>23</v>
      </c>
      <c r="L42" s="75">
        <v>26</v>
      </c>
      <c r="M42" s="64">
        <f t="shared" si="5"/>
        <v>138</v>
      </c>
      <c r="N42" s="64">
        <f t="shared" si="6"/>
        <v>27.6</v>
      </c>
      <c r="O42" s="43">
        <f t="shared" si="7"/>
        <v>6.962663975782038</v>
      </c>
    </row>
    <row r="43" spans="2:15" ht="15">
      <c r="B43" s="44" t="s">
        <v>79</v>
      </c>
      <c r="C43" s="62">
        <v>7</v>
      </c>
      <c r="D43" s="62">
        <v>5</v>
      </c>
      <c r="E43" s="62">
        <v>16</v>
      </c>
      <c r="F43" s="62">
        <v>16</v>
      </c>
      <c r="G43" s="62">
        <v>15</v>
      </c>
      <c r="H43" s="62">
        <v>15</v>
      </c>
      <c r="I43" s="62">
        <v>9</v>
      </c>
      <c r="J43" s="62">
        <v>17</v>
      </c>
      <c r="K43" s="62">
        <v>19</v>
      </c>
      <c r="L43" s="62">
        <v>24</v>
      </c>
      <c r="M43" s="64">
        <f t="shared" si="5"/>
        <v>84</v>
      </c>
      <c r="N43" s="64">
        <f t="shared" si="6"/>
        <v>16.8</v>
      </c>
      <c r="O43" s="43">
        <f t="shared" si="7"/>
        <v>4.238143289606458</v>
      </c>
    </row>
    <row r="44" spans="2:15" ht="15">
      <c r="B44" s="44" t="s">
        <v>80</v>
      </c>
      <c r="C44" s="62">
        <v>9</v>
      </c>
      <c r="D44" s="62">
        <v>8</v>
      </c>
      <c r="E44" s="62">
        <v>11</v>
      </c>
      <c r="F44" s="62">
        <v>14</v>
      </c>
      <c r="G44" s="62">
        <v>5</v>
      </c>
      <c r="H44" s="62">
        <v>12</v>
      </c>
      <c r="I44" s="62">
        <v>8</v>
      </c>
      <c r="J44" s="62">
        <v>9</v>
      </c>
      <c r="K44" s="62">
        <v>14</v>
      </c>
      <c r="L44" s="62">
        <v>15</v>
      </c>
      <c r="M44" s="64">
        <f t="shared" si="5"/>
        <v>58</v>
      </c>
      <c r="N44" s="64">
        <f t="shared" si="6"/>
        <v>11.6</v>
      </c>
      <c r="O44" s="43">
        <f t="shared" si="7"/>
        <v>2.9263370332996974</v>
      </c>
    </row>
    <row r="45" spans="2:15" ht="15">
      <c r="B45" s="44" t="s">
        <v>81</v>
      </c>
      <c r="C45" s="62">
        <v>8</v>
      </c>
      <c r="D45" s="62">
        <v>11</v>
      </c>
      <c r="E45" s="62">
        <v>12</v>
      </c>
      <c r="F45" s="62">
        <v>7</v>
      </c>
      <c r="G45" s="62">
        <v>9</v>
      </c>
      <c r="H45" s="62">
        <v>16</v>
      </c>
      <c r="I45" s="62">
        <v>14</v>
      </c>
      <c r="J45" s="62">
        <v>11</v>
      </c>
      <c r="K45" s="75">
        <v>9</v>
      </c>
      <c r="L45" s="75">
        <v>15</v>
      </c>
      <c r="M45" s="64">
        <f t="shared" si="5"/>
        <v>65</v>
      </c>
      <c r="N45" s="64">
        <f t="shared" si="6"/>
        <v>13</v>
      </c>
      <c r="O45" s="43">
        <f t="shared" si="7"/>
        <v>3.279515640766902</v>
      </c>
    </row>
    <row r="46" spans="2:15" ht="15">
      <c r="B46" s="44" t="s">
        <v>82</v>
      </c>
      <c r="C46" s="62">
        <v>17</v>
      </c>
      <c r="D46" s="62">
        <v>16</v>
      </c>
      <c r="E46" s="62">
        <v>18</v>
      </c>
      <c r="F46" s="62">
        <v>18</v>
      </c>
      <c r="G46" s="62">
        <v>24</v>
      </c>
      <c r="H46" s="62">
        <v>14</v>
      </c>
      <c r="I46" s="62">
        <v>19</v>
      </c>
      <c r="J46" s="62">
        <v>19</v>
      </c>
      <c r="K46" s="62">
        <v>24</v>
      </c>
      <c r="L46" s="62">
        <v>19</v>
      </c>
      <c r="M46" s="64">
        <f t="shared" si="5"/>
        <v>95</v>
      </c>
      <c r="N46" s="64">
        <f t="shared" si="6"/>
        <v>19</v>
      </c>
      <c r="O46" s="43">
        <f t="shared" si="7"/>
        <v>4.79313824419778</v>
      </c>
    </row>
    <row r="47" spans="2:15" ht="15">
      <c r="B47" s="42" t="s">
        <v>83</v>
      </c>
      <c r="C47" s="62">
        <v>4</v>
      </c>
      <c r="D47" s="62">
        <v>12</v>
      </c>
      <c r="E47" s="62">
        <v>13</v>
      </c>
      <c r="F47" s="62">
        <v>5</v>
      </c>
      <c r="G47" s="62">
        <v>11</v>
      </c>
      <c r="H47" s="62">
        <v>12</v>
      </c>
      <c r="I47" s="62">
        <v>15</v>
      </c>
      <c r="J47" s="62">
        <v>15</v>
      </c>
      <c r="K47" s="75">
        <v>12</v>
      </c>
      <c r="L47" s="75">
        <v>19</v>
      </c>
      <c r="M47" s="64">
        <f t="shared" si="5"/>
        <v>73</v>
      </c>
      <c r="N47" s="64">
        <f t="shared" si="6"/>
        <v>14.6</v>
      </c>
      <c r="O47" s="43">
        <f t="shared" si="7"/>
        <v>3.6831483350151366</v>
      </c>
    </row>
    <row r="48" spans="2:15" ht="15.75" thickBot="1">
      <c r="B48" s="44" t="s">
        <v>7</v>
      </c>
      <c r="C48" s="62">
        <v>10</v>
      </c>
      <c r="D48" s="62">
        <v>10</v>
      </c>
      <c r="E48" s="62">
        <v>10</v>
      </c>
      <c r="F48" s="62">
        <v>14</v>
      </c>
      <c r="G48" s="62">
        <v>11</v>
      </c>
      <c r="H48" s="62">
        <v>6</v>
      </c>
      <c r="I48" s="62">
        <v>7</v>
      </c>
      <c r="J48" s="62">
        <v>8</v>
      </c>
      <c r="K48" s="62">
        <v>7</v>
      </c>
      <c r="L48" s="62">
        <v>11</v>
      </c>
      <c r="M48" s="82">
        <f t="shared" si="5"/>
        <v>39</v>
      </c>
      <c r="N48" s="82">
        <f t="shared" si="6"/>
        <v>7.8</v>
      </c>
      <c r="O48" s="94">
        <f t="shared" si="7"/>
        <v>1.9677093844601412</v>
      </c>
    </row>
    <row r="49" spans="2:15" ht="15.75" thickBot="1">
      <c r="B49" s="45" t="s">
        <v>151</v>
      </c>
      <c r="C49" s="65">
        <f>SUM(C31:C48)</f>
        <v>373</v>
      </c>
      <c r="D49" s="66">
        <f>SUM(D31:D48)</f>
        <v>343</v>
      </c>
      <c r="E49" s="66">
        <f aca="true" t="shared" si="8" ref="E49:K49">SUM(E31:E48)</f>
        <v>404</v>
      </c>
      <c r="F49" s="66">
        <f t="shared" si="8"/>
        <v>358</v>
      </c>
      <c r="G49" s="66">
        <f t="shared" si="8"/>
        <v>370</v>
      </c>
      <c r="H49" s="66">
        <f t="shared" si="8"/>
        <v>398</v>
      </c>
      <c r="I49" s="66">
        <f t="shared" si="8"/>
        <v>398</v>
      </c>
      <c r="J49" s="66">
        <f t="shared" si="8"/>
        <v>399</v>
      </c>
      <c r="K49" s="66">
        <f t="shared" si="8"/>
        <v>357</v>
      </c>
      <c r="L49" s="66">
        <f>SUM(L31:L48)</f>
        <v>430</v>
      </c>
      <c r="M49" s="66">
        <f t="shared" si="5"/>
        <v>1982</v>
      </c>
      <c r="N49" s="66">
        <f t="shared" si="6"/>
        <v>396.4</v>
      </c>
      <c r="O49" s="46">
        <f t="shared" si="7"/>
        <v>100</v>
      </c>
    </row>
    <row r="50" ht="14.25" thickBot="1" thickTop="1"/>
    <row r="51" spans="2:15" ht="16.5" thickBot="1" thickTop="1">
      <c r="B51" s="33"/>
      <c r="C51" s="34" t="s">
        <v>103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6"/>
    </row>
    <row r="52" spans="2:15" ht="15.75" thickBot="1">
      <c r="B52" s="37" t="s">
        <v>146</v>
      </c>
      <c r="C52" s="83">
        <f aca="true" t="shared" si="9" ref="C52:L52">C30</f>
        <v>1994</v>
      </c>
      <c r="D52" s="39">
        <f t="shared" si="9"/>
        <v>1995</v>
      </c>
      <c r="E52" s="39">
        <f t="shared" si="9"/>
        <v>1996</v>
      </c>
      <c r="F52" s="39">
        <f t="shared" si="9"/>
        <v>1997</v>
      </c>
      <c r="G52" s="39">
        <f t="shared" si="9"/>
        <v>1998</v>
      </c>
      <c r="H52" s="39">
        <f t="shared" si="9"/>
        <v>1999</v>
      </c>
      <c r="I52" s="39">
        <f t="shared" si="9"/>
        <v>2000</v>
      </c>
      <c r="J52" s="39">
        <f t="shared" si="9"/>
        <v>2001</v>
      </c>
      <c r="K52" s="39">
        <f t="shared" si="9"/>
        <v>2002</v>
      </c>
      <c r="L52" s="39">
        <f t="shared" si="9"/>
        <v>2003</v>
      </c>
      <c r="M52" s="39" t="s">
        <v>3</v>
      </c>
      <c r="N52" s="40" t="s">
        <v>4</v>
      </c>
      <c r="O52" s="41" t="s">
        <v>5</v>
      </c>
    </row>
    <row r="53" spans="2:15" ht="15">
      <c r="B53" s="44" t="s">
        <v>97</v>
      </c>
      <c r="C53" s="62">
        <v>0</v>
      </c>
      <c r="D53" s="62">
        <v>1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75">
        <v>0</v>
      </c>
      <c r="L53" s="75">
        <v>0</v>
      </c>
      <c r="M53" s="67">
        <f aca="true" t="shared" si="10" ref="M53:M71">SUM(H53:L53)</f>
        <v>0</v>
      </c>
      <c r="N53" s="63">
        <f aca="true" t="shared" si="11" ref="N53:N71">M53/5</f>
        <v>0</v>
      </c>
      <c r="O53" s="86">
        <f>M53/M$71*100</f>
        <v>0</v>
      </c>
    </row>
    <row r="54" spans="2:15" ht="15">
      <c r="B54" s="47" t="s">
        <v>148</v>
      </c>
      <c r="C54" s="62">
        <v>1</v>
      </c>
      <c r="D54" s="62">
        <v>0</v>
      </c>
      <c r="E54" s="62">
        <v>0</v>
      </c>
      <c r="F54" s="62">
        <v>0</v>
      </c>
      <c r="G54" s="62">
        <v>0</v>
      </c>
      <c r="H54" s="62">
        <v>1</v>
      </c>
      <c r="I54" s="62">
        <v>0</v>
      </c>
      <c r="J54" s="62">
        <v>0</v>
      </c>
      <c r="K54" s="62">
        <v>0</v>
      </c>
      <c r="L54" s="62">
        <v>0</v>
      </c>
      <c r="M54" s="64">
        <f t="shared" si="10"/>
        <v>1</v>
      </c>
      <c r="N54" s="64">
        <f t="shared" si="11"/>
        <v>0.2</v>
      </c>
      <c r="O54" s="43">
        <f>M54/M$71*100</f>
        <v>1.36986301369863</v>
      </c>
    </row>
    <row r="55" spans="2:15" ht="15">
      <c r="B55" s="47" t="s">
        <v>98</v>
      </c>
      <c r="C55" s="62">
        <v>0</v>
      </c>
      <c r="D55" s="62">
        <v>1</v>
      </c>
      <c r="E55" s="62">
        <v>1</v>
      </c>
      <c r="F55" s="62">
        <v>0</v>
      </c>
      <c r="G55" s="62">
        <v>0</v>
      </c>
      <c r="H55" s="62">
        <v>1</v>
      </c>
      <c r="I55" s="62">
        <v>0</v>
      </c>
      <c r="J55" s="62">
        <v>0</v>
      </c>
      <c r="K55" s="75">
        <v>1</v>
      </c>
      <c r="L55" s="75">
        <v>0</v>
      </c>
      <c r="M55" s="64">
        <f t="shared" si="10"/>
        <v>2</v>
      </c>
      <c r="N55" s="64">
        <f t="shared" si="11"/>
        <v>0.4</v>
      </c>
      <c r="O55" s="43">
        <f>M55/M$71*100</f>
        <v>2.73972602739726</v>
      </c>
    </row>
    <row r="56" spans="2:15" ht="15">
      <c r="B56" s="47" t="s">
        <v>99</v>
      </c>
      <c r="C56" s="62">
        <v>1</v>
      </c>
      <c r="D56" s="62">
        <v>1</v>
      </c>
      <c r="E56" s="62">
        <v>1</v>
      </c>
      <c r="F56" s="62">
        <v>0</v>
      </c>
      <c r="G56" s="62">
        <v>0</v>
      </c>
      <c r="H56" s="62">
        <v>1</v>
      </c>
      <c r="I56" s="62">
        <v>0</v>
      </c>
      <c r="J56" s="62">
        <v>0</v>
      </c>
      <c r="K56" s="62">
        <v>1</v>
      </c>
      <c r="L56" s="62">
        <v>0</v>
      </c>
      <c r="M56" s="64">
        <f t="shared" si="10"/>
        <v>2</v>
      </c>
      <c r="N56" s="64">
        <f t="shared" si="11"/>
        <v>0.4</v>
      </c>
      <c r="O56" s="43">
        <f aca="true" t="shared" si="12" ref="O56:O71">M56/M$71*100</f>
        <v>2.73972602739726</v>
      </c>
    </row>
    <row r="57" spans="2:15" ht="15">
      <c r="B57" s="47" t="s">
        <v>100</v>
      </c>
      <c r="C57" s="62">
        <v>1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1</v>
      </c>
      <c r="K57" s="62">
        <v>0</v>
      </c>
      <c r="L57" s="62">
        <v>0</v>
      </c>
      <c r="M57" s="64">
        <f t="shared" si="10"/>
        <v>1</v>
      </c>
      <c r="N57" s="64">
        <f t="shared" si="11"/>
        <v>0.2</v>
      </c>
      <c r="O57" s="43">
        <f>M57/M$71*100</f>
        <v>1.36986301369863</v>
      </c>
    </row>
    <row r="58" spans="2:15" ht="15">
      <c r="B58" s="47" t="s">
        <v>101</v>
      </c>
      <c r="C58" s="62">
        <v>0</v>
      </c>
      <c r="D58" s="62">
        <v>0</v>
      </c>
      <c r="E58" s="62">
        <v>2</v>
      </c>
      <c r="F58" s="62">
        <v>0</v>
      </c>
      <c r="G58" s="62">
        <v>0</v>
      </c>
      <c r="H58" s="62">
        <v>1</v>
      </c>
      <c r="I58" s="62">
        <v>1</v>
      </c>
      <c r="J58" s="62">
        <v>0</v>
      </c>
      <c r="K58" s="75">
        <v>0</v>
      </c>
      <c r="L58" s="75">
        <v>0</v>
      </c>
      <c r="M58" s="64">
        <f t="shared" si="10"/>
        <v>2</v>
      </c>
      <c r="N58" s="64">
        <f t="shared" si="11"/>
        <v>0.4</v>
      </c>
      <c r="O58" s="43">
        <f t="shared" si="12"/>
        <v>2.73972602739726</v>
      </c>
    </row>
    <row r="59" spans="2:15" ht="15">
      <c r="B59" s="47" t="s">
        <v>73</v>
      </c>
      <c r="C59" s="62">
        <v>1</v>
      </c>
      <c r="D59" s="62">
        <v>2</v>
      </c>
      <c r="E59" s="62">
        <v>1</v>
      </c>
      <c r="F59" s="62">
        <v>0</v>
      </c>
      <c r="G59" s="62">
        <v>0</v>
      </c>
      <c r="H59" s="62">
        <v>1</v>
      </c>
      <c r="I59" s="62">
        <v>2</v>
      </c>
      <c r="J59" s="62">
        <v>0</v>
      </c>
      <c r="K59" s="62">
        <v>2</v>
      </c>
      <c r="L59" s="62">
        <v>1</v>
      </c>
      <c r="M59" s="64">
        <f t="shared" si="10"/>
        <v>6</v>
      </c>
      <c r="N59" s="64">
        <f t="shared" si="11"/>
        <v>1.2</v>
      </c>
      <c r="O59" s="43">
        <f t="shared" si="12"/>
        <v>8.21917808219178</v>
      </c>
    </row>
    <row r="60" spans="2:15" ht="15">
      <c r="B60" s="48" t="s">
        <v>74</v>
      </c>
      <c r="C60" s="62">
        <v>0</v>
      </c>
      <c r="D60" s="62">
        <v>0</v>
      </c>
      <c r="E60" s="62">
        <v>0</v>
      </c>
      <c r="F60" s="62">
        <v>1</v>
      </c>
      <c r="G60" s="62">
        <v>0</v>
      </c>
      <c r="H60" s="62">
        <v>1</v>
      </c>
      <c r="I60" s="62">
        <v>2</v>
      </c>
      <c r="J60" s="62">
        <v>3</v>
      </c>
      <c r="K60" s="75">
        <v>0</v>
      </c>
      <c r="L60" s="75">
        <v>0</v>
      </c>
      <c r="M60" s="64">
        <f t="shared" si="10"/>
        <v>6</v>
      </c>
      <c r="N60" s="64">
        <f t="shared" si="11"/>
        <v>1.2</v>
      </c>
      <c r="O60" s="43">
        <f t="shared" si="12"/>
        <v>8.21917808219178</v>
      </c>
    </row>
    <row r="61" spans="2:15" ht="15">
      <c r="B61" s="47" t="s">
        <v>75</v>
      </c>
      <c r="C61" s="62">
        <v>0</v>
      </c>
      <c r="D61" s="62">
        <v>2</v>
      </c>
      <c r="E61" s="62">
        <v>1</v>
      </c>
      <c r="F61" s="62">
        <v>2</v>
      </c>
      <c r="G61" s="62">
        <v>1</v>
      </c>
      <c r="H61" s="62">
        <v>0</v>
      </c>
      <c r="I61" s="62">
        <v>0</v>
      </c>
      <c r="J61" s="62">
        <v>1</v>
      </c>
      <c r="K61" s="62">
        <v>0</v>
      </c>
      <c r="L61" s="62">
        <v>1</v>
      </c>
      <c r="M61" s="64">
        <f t="shared" si="10"/>
        <v>2</v>
      </c>
      <c r="N61" s="64">
        <f t="shared" si="11"/>
        <v>0.4</v>
      </c>
      <c r="O61" s="43">
        <f t="shared" si="12"/>
        <v>2.73972602739726</v>
      </c>
    </row>
    <row r="62" spans="2:15" ht="15">
      <c r="B62" s="42" t="s">
        <v>76</v>
      </c>
      <c r="C62" s="62">
        <v>2</v>
      </c>
      <c r="D62" s="62">
        <v>3</v>
      </c>
      <c r="E62" s="62">
        <v>0</v>
      </c>
      <c r="F62" s="62">
        <v>0</v>
      </c>
      <c r="G62" s="62">
        <v>0</v>
      </c>
      <c r="H62" s="62">
        <v>1</v>
      </c>
      <c r="I62" s="62">
        <v>3</v>
      </c>
      <c r="J62" s="62">
        <v>0</v>
      </c>
      <c r="K62" s="75">
        <v>0</v>
      </c>
      <c r="L62" s="75">
        <v>3</v>
      </c>
      <c r="M62" s="64">
        <f t="shared" si="10"/>
        <v>7</v>
      </c>
      <c r="N62" s="64">
        <f t="shared" si="11"/>
        <v>1.4</v>
      </c>
      <c r="O62" s="43">
        <f t="shared" si="12"/>
        <v>9.58904109589041</v>
      </c>
    </row>
    <row r="63" spans="2:15" ht="15">
      <c r="B63" s="44" t="s">
        <v>77</v>
      </c>
      <c r="C63" s="62">
        <v>1</v>
      </c>
      <c r="D63" s="62">
        <v>0</v>
      </c>
      <c r="E63" s="62">
        <v>0</v>
      </c>
      <c r="F63" s="62">
        <v>1</v>
      </c>
      <c r="G63" s="62">
        <v>1</v>
      </c>
      <c r="H63" s="62">
        <v>0</v>
      </c>
      <c r="I63" s="62">
        <v>4</v>
      </c>
      <c r="J63" s="62">
        <v>1</v>
      </c>
      <c r="K63" s="62">
        <v>2</v>
      </c>
      <c r="L63" s="62">
        <v>2</v>
      </c>
      <c r="M63" s="64">
        <f t="shared" si="10"/>
        <v>9</v>
      </c>
      <c r="N63" s="64">
        <f t="shared" si="11"/>
        <v>1.8</v>
      </c>
      <c r="O63" s="43">
        <f t="shared" si="12"/>
        <v>12.32876712328767</v>
      </c>
    </row>
    <row r="64" spans="2:15" ht="15">
      <c r="B64" s="44" t="s">
        <v>78</v>
      </c>
      <c r="C64" s="62">
        <v>0</v>
      </c>
      <c r="D64" s="62">
        <v>1</v>
      </c>
      <c r="E64" s="62">
        <v>1</v>
      </c>
      <c r="F64" s="62">
        <v>2</v>
      </c>
      <c r="G64" s="62">
        <v>0</v>
      </c>
      <c r="H64" s="62">
        <v>4</v>
      </c>
      <c r="I64" s="62">
        <v>1</v>
      </c>
      <c r="J64" s="62">
        <v>0</v>
      </c>
      <c r="K64" s="75">
        <v>1</v>
      </c>
      <c r="L64" s="75">
        <v>1</v>
      </c>
      <c r="M64" s="64">
        <f t="shared" si="10"/>
        <v>7</v>
      </c>
      <c r="N64" s="64">
        <f t="shared" si="11"/>
        <v>1.4</v>
      </c>
      <c r="O64" s="43">
        <f t="shared" si="12"/>
        <v>9.58904109589041</v>
      </c>
    </row>
    <row r="65" spans="2:15" ht="15">
      <c r="B65" s="44" t="s">
        <v>79</v>
      </c>
      <c r="C65" s="62">
        <v>1</v>
      </c>
      <c r="D65" s="62">
        <v>1</v>
      </c>
      <c r="E65" s="62">
        <v>0</v>
      </c>
      <c r="F65" s="62">
        <v>0</v>
      </c>
      <c r="G65" s="62">
        <v>2</v>
      </c>
      <c r="H65" s="62">
        <v>0</v>
      </c>
      <c r="I65" s="62">
        <v>1</v>
      </c>
      <c r="J65" s="62">
        <v>1</v>
      </c>
      <c r="K65" s="62">
        <v>2</v>
      </c>
      <c r="L65" s="62">
        <v>1</v>
      </c>
      <c r="M65" s="64">
        <f t="shared" si="10"/>
        <v>5</v>
      </c>
      <c r="N65" s="64">
        <f t="shared" si="11"/>
        <v>1</v>
      </c>
      <c r="O65" s="43">
        <f t="shared" si="12"/>
        <v>6.8493150684931505</v>
      </c>
    </row>
    <row r="66" spans="2:15" ht="15">
      <c r="B66" s="44" t="s">
        <v>80</v>
      </c>
      <c r="C66" s="62">
        <v>0</v>
      </c>
      <c r="D66" s="62">
        <v>2</v>
      </c>
      <c r="E66" s="62">
        <v>1</v>
      </c>
      <c r="F66" s="62">
        <v>2</v>
      </c>
      <c r="G66" s="62">
        <v>1</v>
      </c>
      <c r="H66" s="62">
        <v>0</v>
      </c>
      <c r="I66" s="62">
        <v>0</v>
      </c>
      <c r="J66" s="62">
        <v>1</v>
      </c>
      <c r="K66" s="62">
        <v>0</v>
      </c>
      <c r="L66" s="62">
        <v>0</v>
      </c>
      <c r="M66" s="64">
        <f t="shared" si="10"/>
        <v>1</v>
      </c>
      <c r="N66" s="64">
        <f t="shared" si="11"/>
        <v>0.2</v>
      </c>
      <c r="O66" s="43">
        <f t="shared" si="12"/>
        <v>1.36986301369863</v>
      </c>
    </row>
    <row r="67" spans="2:15" ht="15">
      <c r="B67" s="44" t="s">
        <v>81</v>
      </c>
      <c r="C67" s="62">
        <v>0</v>
      </c>
      <c r="D67" s="62">
        <v>0</v>
      </c>
      <c r="E67" s="62">
        <v>1</v>
      </c>
      <c r="F67" s="62">
        <v>0</v>
      </c>
      <c r="G67" s="62">
        <v>2</v>
      </c>
      <c r="H67" s="62">
        <v>3</v>
      </c>
      <c r="I67" s="62">
        <v>1</v>
      </c>
      <c r="J67" s="62">
        <v>0</v>
      </c>
      <c r="K67" s="75">
        <v>2</v>
      </c>
      <c r="L67" s="75">
        <v>2</v>
      </c>
      <c r="M67" s="64">
        <f t="shared" si="10"/>
        <v>8</v>
      </c>
      <c r="N67" s="64">
        <f t="shared" si="11"/>
        <v>1.6</v>
      </c>
      <c r="O67" s="43">
        <f t="shared" si="12"/>
        <v>10.95890410958904</v>
      </c>
    </row>
    <row r="68" spans="2:15" ht="15">
      <c r="B68" s="44" t="s">
        <v>82</v>
      </c>
      <c r="C68" s="62">
        <v>1</v>
      </c>
      <c r="D68" s="62">
        <v>3</v>
      </c>
      <c r="E68" s="62">
        <v>2</v>
      </c>
      <c r="F68" s="62">
        <v>0</v>
      </c>
      <c r="G68" s="62">
        <v>1</v>
      </c>
      <c r="H68" s="62">
        <v>3</v>
      </c>
      <c r="I68" s="62">
        <v>0</v>
      </c>
      <c r="J68" s="62">
        <v>0</v>
      </c>
      <c r="K68" s="62">
        <v>2</v>
      </c>
      <c r="L68" s="62">
        <v>1</v>
      </c>
      <c r="M68" s="64">
        <f t="shared" si="10"/>
        <v>6</v>
      </c>
      <c r="N68" s="64">
        <f t="shared" si="11"/>
        <v>1.2</v>
      </c>
      <c r="O68" s="43">
        <f t="shared" si="12"/>
        <v>8.21917808219178</v>
      </c>
    </row>
    <row r="69" spans="2:15" ht="15">
      <c r="B69" s="42" t="s">
        <v>83</v>
      </c>
      <c r="C69" s="62">
        <v>2</v>
      </c>
      <c r="D69" s="62">
        <v>1</v>
      </c>
      <c r="E69" s="62">
        <v>5</v>
      </c>
      <c r="F69" s="62">
        <v>1</v>
      </c>
      <c r="G69" s="62">
        <v>2</v>
      </c>
      <c r="H69" s="62">
        <v>2</v>
      </c>
      <c r="I69" s="62">
        <v>2</v>
      </c>
      <c r="J69" s="62">
        <v>2</v>
      </c>
      <c r="K69" s="75">
        <v>1</v>
      </c>
      <c r="L69" s="75">
        <v>0</v>
      </c>
      <c r="M69" s="64">
        <f t="shared" si="10"/>
        <v>7</v>
      </c>
      <c r="N69" s="64">
        <f t="shared" si="11"/>
        <v>1.4</v>
      </c>
      <c r="O69" s="43">
        <f t="shared" si="12"/>
        <v>9.58904109589041</v>
      </c>
    </row>
    <row r="70" spans="2:15" ht="15.75" thickBot="1">
      <c r="B70" s="44" t="s">
        <v>7</v>
      </c>
      <c r="C70" s="62">
        <v>1</v>
      </c>
      <c r="D70" s="62">
        <v>1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1</v>
      </c>
      <c r="L70" s="62">
        <v>0</v>
      </c>
      <c r="M70" s="82">
        <f t="shared" si="10"/>
        <v>1</v>
      </c>
      <c r="N70" s="82">
        <f t="shared" si="11"/>
        <v>0.2</v>
      </c>
      <c r="O70" s="94">
        <f t="shared" si="12"/>
        <v>1.36986301369863</v>
      </c>
    </row>
    <row r="71" spans="2:15" ht="15.75" thickBot="1">
      <c r="B71" s="45" t="s">
        <v>152</v>
      </c>
      <c r="C71" s="65">
        <f>SUM(C53:C70)</f>
        <v>12</v>
      </c>
      <c r="D71" s="66">
        <f>SUM(D53:D70)</f>
        <v>19</v>
      </c>
      <c r="E71" s="66">
        <f aca="true" t="shared" si="13" ref="E71:L71">SUM(E53:E70)</f>
        <v>16</v>
      </c>
      <c r="F71" s="66">
        <f t="shared" si="13"/>
        <v>9</v>
      </c>
      <c r="G71" s="66">
        <f t="shared" si="13"/>
        <v>10</v>
      </c>
      <c r="H71" s="66">
        <f t="shared" si="13"/>
        <v>19</v>
      </c>
      <c r="I71" s="66">
        <f t="shared" si="13"/>
        <v>17</v>
      </c>
      <c r="J71" s="66">
        <f t="shared" si="13"/>
        <v>10</v>
      </c>
      <c r="K71" s="66">
        <f t="shared" si="13"/>
        <v>15</v>
      </c>
      <c r="L71" s="66">
        <f t="shared" si="13"/>
        <v>12</v>
      </c>
      <c r="M71" s="66">
        <f t="shared" si="10"/>
        <v>73</v>
      </c>
      <c r="N71" s="66">
        <f t="shared" si="11"/>
        <v>14.6</v>
      </c>
      <c r="O71" s="46">
        <f t="shared" si="12"/>
        <v>100</v>
      </c>
    </row>
    <row r="72" spans="2:15" ht="15.75" thickTop="1">
      <c r="B72" s="162" t="s">
        <v>180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</sheetData>
  <printOptions/>
  <pageMargins left="0.75" right="0.75" top="0" bottom="0" header="0.5" footer="0.5"/>
  <pageSetup horizontalDpi="600" verticalDpi="600" orientation="portrait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26"/>
  <sheetViews>
    <sheetView workbookViewId="0" topLeftCell="A1">
      <selection activeCell="M8" sqref="M8"/>
    </sheetView>
  </sheetViews>
  <sheetFormatPr defaultColWidth="9.140625" defaultRowHeight="12.75"/>
  <cols>
    <col min="1" max="1" width="1.421875" style="0" customWidth="1"/>
    <col min="2" max="2" width="19.28125" style="0" customWidth="1"/>
    <col min="3" max="7" width="0" style="0" hidden="1" customWidth="1"/>
    <col min="13" max="13" width="0" style="0" hidden="1" customWidth="1"/>
  </cols>
  <sheetData>
    <row r="1" spans="2:14" ht="12.75">
      <c r="B1" s="1" t="s">
        <v>0</v>
      </c>
      <c r="N1" s="10"/>
    </row>
    <row r="2" spans="2:14" ht="12.75">
      <c r="B2" s="1" t="s">
        <v>1</v>
      </c>
      <c r="N2" s="10"/>
    </row>
    <row r="3" spans="2:14" ht="12.75">
      <c r="B3" s="1" t="s">
        <v>2</v>
      </c>
      <c r="N3" s="10"/>
    </row>
    <row r="4" spans="2:15" ht="12.75">
      <c r="B4" s="97" t="s">
        <v>114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0"/>
    </row>
    <row r="5" spans="2:15" ht="18.75">
      <c r="B5" s="5" t="str">
        <f>Summary!B5</f>
        <v>Montgomery County - Pedestrian On Foot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1"/>
      <c r="O5" s="5"/>
    </row>
    <row r="6" spans="2:15" ht="15.75" thickBot="1">
      <c r="B6" s="22" t="s">
        <v>153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0"/>
    </row>
    <row r="7" spans="2:15" ht="16.5" thickBot="1" thickTop="1">
      <c r="B7" s="33"/>
      <c r="C7" s="34" t="s">
        <v>103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36"/>
    </row>
    <row r="8" spans="2:15" ht="15.75" thickBot="1">
      <c r="B8" s="37" t="s">
        <v>154</v>
      </c>
      <c r="C8" s="38">
        <v>1994</v>
      </c>
      <c r="D8" s="39">
        <v>1995</v>
      </c>
      <c r="E8" s="70">
        <v>1996</v>
      </c>
      <c r="F8" s="151">
        <v>1997</v>
      </c>
      <c r="G8" s="151">
        <v>1998</v>
      </c>
      <c r="H8" s="151">
        <v>1999</v>
      </c>
      <c r="I8" s="151">
        <v>2000</v>
      </c>
      <c r="J8" s="151">
        <v>2001</v>
      </c>
      <c r="K8" s="84">
        <v>2002</v>
      </c>
      <c r="L8" s="84">
        <v>2003</v>
      </c>
      <c r="M8" s="39" t="s">
        <v>3</v>
      </c>
      <c r="N8" s="40" t="s">
        <v>4</v>
      </c>
      <c r="O8" s="41" t="s">
        <v>5</v>
      </c>
    </row>
    <row r="9" spans="2:15" ht="15">
      <c r="B9" s="44" t="s">
        <v>86</v>
      </c>
      <c r="C9" s="62">
        <v>218</v>
      </c>
      <c r="D9" s="62">
        <v>210</v>
      </c>
      <c r="E9" s="62">
        <v>236</v>
      </c>
      <c r="F9" s="75">
        <v>192</v>
      </c>
      <c r="G9" s="75">
        <v>187</v>
      </c>
      <c r="H9" s="75">
        <v>225</v>
      </c>
      <c r="I9" s="75">
        <v>230</v>
      </c>
      <c r="J9" s="75">
        <v>236</v>
      </c>
      <c r="K9" s="75">
        <v>176</v>
      </c>
      <c r="L9" s="75">
        <v>238</v>
      </c>
      <c r="M9" s="63">
        <f>SUM(H9:L9)</f>
        <v>1105</v>
      </c>
      <c r="N9" s="67">
        <f>M9/5</f>
        <v>221</v>
      </c>
      <c r="O9" s="86">
        <f>M9/M$12*100</f>
        <v>50.85135757017948</v>
      </c>
    </row>
    <row r="10" spans="2:15" ht="15">
      <c r="B10" s="44" t="s">
        <v>87</v>
      </c>
      <c r="C10" s="62">
        <v>185</v>
      </c>
      <c r="D10" s="62">
        <v>190</v>
      </c>
      <c r="E10" s="62">
        <v>213</v>
      </c>
      <c r="F10" s="62">
        <v>193</v>
      </c>
      <c r="G10" s="62">
        <v>202</v>
      </c>
      <c r="H10" s="62">
        <v>217</v>
      </c>
      <c r="I10" s="62">
        <v>208</v>
      </c>
      <c r="J10" s="62">
        <v>200</v>
      </c>
      <c r="K10" s="62">
        <v>206</v>
      </c>
      <c r="L10" s="62">
        <v>226</v>
      </c>
      <c r="M10" s="64">
        <f>SUM(H10:L10)</f>
        <v>1057</v>
      </c>
      <c r="N10" s="64">
        <f>M10/5</f>
        <v>211.4</v>
      </c>
      <c r="O10" s="43">
        <f>M10/M$12*100</f>
        <v>48.64242982052462</v>
      </c>
    </row>
    <row r="11" spans="2:15" ht="15.75" thickBot="1">
      <c r="B11" s="44" t="s">
        <v>7</v>
      </c>
      <c r="C11" s="62">
        <v>1</v>
      </c>
      <c r="D11" s="62">
        <v>0</v>
      </c>
      <c r="E11" s="62">
        <v>0</v>
      </c>
      <c r="F11" s="75">
        <v>0</v>
      </c>
      <c r="G11" s="75">
        <v>2</v>
      </c>
      <c r="H11" s="75">
        <v>1</v>
      </c>
      <c r="I11" s="75">
        <v>2</v>
      </c>
      <c r="J11" s="75">
        <v>4</v>
      </c>
      <c r="K11" s="75">
        <v>0</v>
      </c>
      <c r="L11" s="75">
        <v>4</v>
      </c>
      <c r="M11" s="82">
        <f>SUM(H11:L11)</f>
        <v>11</v>
      </c>
      <c r="N11" s="82">
        <f>M11/5</f>
        <v>2.2</v>
      </c>
      <c r="O11" s="94">
        <f>M11/M$12*100</f>
        <v>0.5062126092959043</v>
      </c>
    </row>
    <row r="12" spans="2:15" ht="15.75" thickBot="1">
      <c r="B12" s="45" t="s">
        <v>155</v>
      </c>
      <c r="C12" s="65">
        <f>SUM(C9:C11)</f>
        <v>404</v>
      </c>
      <c r="D12" s="81">
        <f>SUM(D9:D11)</f>
        <v>400</v>
      </c>
      <c r="E12" s="66">
        <f>SUM(E9:E11)</f>
        <v>449</v>
      </c>
      <c r="F12" s="66">
        <f aca="true" t="shared" si="0" ref="F12:K12">SUM(F9:F11)</f>
        <v>385</v>
      </c>
      <c r="G12" s="66">
        <f t="shared" si="0"/>
        <v>391</v>
      </c>
      <c r="H12" s="66">
        <f t="shared" si="0"/>
        <v>443</v>
      </c>
      <c r="I12" s="66">
        <f t="shared" si="0"/>
        <v>440</v>
      </c>
      <c r="J12" s="66">
        <f t="shared" si="0"/>
        <v>440</v>
      </c>
      <c r="K12" s="66">
        <f t="shared" si="0"/>
        <v>382</v>
      </c>
      <c r="L12" s="66">
        <f>SUM(L9:L11)</f>
        <v>468</v>
      </c>
      <c r="M12" s="66">
        <f>SUM(H12:L12)</f>
        <v>2173</v>
      </c>
      <c r="N12" s="66">
        <f>M12/5</f>
        <v>434.6</v>
      </c>
      <c r="O12" s="46">
        <f>M12/M$12*100</f>
        <v>100</v>
      </c>
    </row>
    <row r="13" ht="14.25" thickBot="1" thickTop="1"/>
    <row r="14" spans="2:15" ht="16.5" thickBot="1" thickTop="1">
      <c r="B14" s="33"/>
      <c r="C14" s="34" t="s">
        <v>103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6"/>
    </row>
    <row r="15" spans="2:15" ht="15.75" thickBot="1">
      <c r="B15" s="37" t="s">
        <v>154</v>
      </c>
      <c r="C15" s="83">
        <f aca="true" t="shared" si="1" ref="C15:L15">C8</f>
        <v>1994</v>
      </c>
      <c r="D15" s="39">
        <f t="shared" si="1"/>
        <v>1995</v>
      </c>
      <c r="E15" s="39">
        <f t="shared" si="1"/>
        <v>1996</v>
      </c>
      <c r="F15" s="39">
        <f t="shared" si="1"/>
        <v>1997</v>
      </c>
      <c r="G15" s="39">
        <f t="shared" si="1"/>
        <v>1998</v>
      </c>
      <c r="H15" s="39">
        <f t="shared" si="1"/>
        <v>1999</v>
      </c>
      <c r="I15" s="39">
        <f t="shared" si="1"/>
        <v>2000</v>
      </c>
      <c r="J15" s="39">
        <f t="shared" si="1"/>
        <v>2001</v>
      </c>
      <c r="K15" s="39">
        <f t="shared" si="1"/>
        <v>2002</v>
      </c>
      <c r="L15" s="39">
        <f t="shared" si="1"/>
        <v>2003</v>
      </c>
      <c r="M15" s="39" t="s">
        <v>3</v>
      </c>
      <c r="N15" s="40" t="s">
        <v>4</v>
      </c>
      <c r="O15" s="41" t="s">
        <v>5</v>
      </c>
    </row>
    <row r="16" spans="2:15" ht="15">
      <c r="B16" s="44" t="s">
        <v>86</v>
      </c>
      <c r="C16" s="62">
        <v>197</v>
      </c>
      <c r="D16" s="62">
        <v>176</v>
      </c>
      <c r="E16" s="62">
        <v>208</v>
      </c>
      <c r="F16" s="75">
        <v>175</v>
      </c>
      <c r="G16" s="75">
        <v>177</v>
      </c>
      <c r="H16" s="75">
        <v>195</v>
      </c>
      <c r="I16" s="75">
        <v>207</v>
      </c>
      <c r="J16" s="75">
        <v>212</v>
      </c>
      <c r="K16" s="75">
        <v>166</v>
      </c>
      <c r="L16" s="75">
        <v>212</v>
      </c>
      <c r="M16" s="67">
        <f>SUM(H16:L16)</f>
        <v>992</v>
      </c>
      <c r="N16" s="67">
        <f>M16/5</f>
        <v>198.4</v>
      </c>
      <c r="O16" s="86">
        <f>M16/M$19*100</f>
        <v>50.05045408678102</v>
      </c>
    </row>
    <row r="17" spans="2:15" ht="15">
      <c r="B17" s="44" t="s">
        <v>87</v>
      </c>
      <c r="C17" s="62">
        <v>176</v>
      </c>
      <c r="D17" s="62">
        <v>167</v>
      </c>
      <c r="E17" s="62">
        <v>196</v>
      </c>
      <c r="F17" s="62">
        <v>183</v>
      </c>
      <c r="G17" s="62">
        <v>191</v>
      </c>
      <c r="H17" s="62">
        <v>202</v>
      </c>
      <c r="I17" s="62">
        <v>191</v>
      </c>
      <c r="J17" s="62">
        <v>183</v>
      </c>
      <c r="K17" s="62">
        <v>191</v>
      </c>
      <c r="L17" s="62">
        <v>217</v>
      </c>
      <c r="M17" s="64">
        <f>SUM(H17:L17)</f>
        <v>984</v>
      </c>
      <c r="N17" s="64">
        <f>M17/5</f>
        <v>196.8</v>
      </c>
      <c r="O17" s="43">
        <f>M17/M$19*100</f>
        <v>49.6468213925328</v>
      </c>
    </row>
    <row r="18" spans="2:15" ht="15.75" thickBot="1">
      <c r="B18" s="44" t="s">
        <v>7</v>
      </c>
      <c r="C18" s="62">
        <v>0</v>
      </c>
      <c r="D18" s="62">
        <v>0</v>
      </c>
      <c r="E18" s="62">
        <v>0</v>
      </c>
      <c r="F18" s="75">
        <v>0</v>
      </c>
      <c r="G18" s="75">
        <v>2</v>
      </c>
      <c r="H18" s="75">
        <v>1</v>
      </c>
      <c r="I18" s="75">
        <v>0</v>
      </c>
      <c r="J18" s="75">
        <v>4</v>
      </c>
      <c r="K18" s="75">
        <v>0</v>
      </c>
      <c r="L18" s="75">
        <v>1</v>
      </c>
      <c r="M18" s="82">
        <f>SUM(H18:L18)</f>
        <v>6</v>
      </c>
      <c r="N18" s="82">
        <f>M18/5</f>
        <v>1.2</v>
      </c>
      <c r="O18" s="94">
        <f>M18/M$19*100</f>
        <v>0.30272452068617556</v>
      </c>
    </row>
    <row r="19" spans="2:15" ht="15.75" thickBot="1">
      <c r="B19" s="45" t="s">
        <v>156</v>
      </c>
      <c r="C19" s="65">
        <f>SUM(C16:C18)</f>
        <v>373</v>
      </c>
      <c r="D19" s="81">
        <f>SUM(D16:D18)</f>
        <v>343</v>
      </c>
      <c r="E19" s="66">
        <f>SUM(E16:E18)</f>
        <v>404</v>
      </c>
      <c r="F19" s="66">
        <f aca="true" t="shared" si="2" ref="F19:K19">SUM(F16:F18)</f>
        <v>358</v>
      </c>
      <c r="G19" s="66">
        <f t="shared" si="2"/>
        <v>370</v>
      </c>
      <c r="H19" s="66">
        <f t="shared" si="2"/>
        <v>398</v>
      </c>
      <c r="I19" s="66">
        <f t="shared" si="2"/>
        <v>398</v>
      </c>
      <c r="J19" s="66">
        <f t="shared" si="2"/>
        <v>399</v>
      </c>
      <c r="K19" s="66">
        <f t="shared" si="2"/>
        <v>357</v>
      </c>
      <c r="L19" s="66">
        <f>SUM(L16:L18)</f>
        <v>430</v>
      </c>
      <c r="M19" s="66">
        <f>SUM(H19:L19)</f>
        <v>1982</v>
      </c>
      <c r="N19" s="66">
        <f>M19/5</f>
        <v>396.4</v>
      </c>
      <c r="O19" s="46">
        <f>M19/M$19*100</f>
        <v>100</v>
      </c>
    </row>
    <row r="20" ht="14.25" thickBot="1" thickTop="1"/>
    <row r="21" spans="2:15" ht="16.5" thickBot="1" thickTop="1">
      <c r="B21" s="33"/>
      <c r="C21" s="34" t="s">
        <v>103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</row>
    <row r="22" spans="2:15" ht="15.75" thickBot="1">
      <c r="B22" s="37" t="s">
        <v>154</v>
      </c>
      <c r="C22" s="83">
        <f aca="true" t="shared" si="3" ref="C22:L22">C15</f>
        <v>1994</v>
      </c>
      <c r="D22" s="39">
        <f t="shared" si="3"/>
        <v>1995</v>
      </c>
      <c r="E22" s="39">
        <f t="shared" si="3"/>
        <v>1996</v>
      </c>
      <c r="F22" s="39">
        <f t="shared" si="3"/>
        <v>1997</v>
      </c>
      <c r="G22" s="39">
        <f t="shared" si="3"/>
        <v>1998</v>
      </c>
      <c r="H22" s="39">
        <f t="shared" si="3"/>
        <v>1999</v>
      </c>
      <c r="I22" s="39">
        <f t="shared" si="3"/>
        <v>2000</v>
      </c>
      <c r="J22" s="39">
        <f t="shared" si="3"/>
        <v>2001</v>
      </c>
      <c r="K22" s="39">
        <f t="shared" si="3"/>
        <v>2002</v>
      </c>
      <c r="L22" s="39">
        <f t="shared" si="3"/>
        <v>2003</v>
      </c>
      <c r="M22" s="39" t="s">
        <v>3</v>
      </c>
      <c r="N22" s="40" t="s">
        <v>4</v>
      </c>
      <c r="O22" s="41" t="s">
        <v>5</v>
      </c>
    </row>
    <row r="23" spans="2:15" ht="15">
      <c r="B23" s="44" t="s">
        <v>86</v>
      </c>
      <c r="C23" s="62">
        <v>10</v>
      </c>
      <c r="D23" s="62">
        <v>14</v>
      </c>
      <c r="E23" s="62">
        <v>11</v>
      </c>
      <c r="F23" s="75">
        <v>9</v>
      </c>
      <c r="G23" s="75">
        <v>5</v>
      </c>
      <c r="H23" s="75">
        <v>12</v>
      </c>
      <c r="I23" s="75">
        <v>10</v>
      </c>
      <c r="J23" s="75">
        <v>3</v>
      </c>
      <c r="K23" s="75">
        <v>4</v>
      </c>
      <c r="L23" s="75">
        <v>10</v>
      </c>
      <c r="M23" s="67">
        <f>SUM(H23:L23)</f>
        <v>39</v>
      </c>
      <c r="N23" s="67">
        <f>M23/5</f>
        <v>7.8</v>
      </c>
      <c r="O23" s="86">
        <f>M23/M$26*100</f>
        <v>53.42465753424658</v>
      </c>
    </row>
    <row r="24" spans="2:15" ht="15">
      <c r="B24" s="44" t="s">
        <v>87</v>
      </c>
      <c r="C24" s="62">
        <v>2</v>
      </c>
      <c r="D24" s="62">
        <v>5</v>
      </c>
      <c r="E24" s="62">
        <v>5</v>
      </c>
      <c r="F24" s="62">
        <v>0</v>
      </c>
      <c r="G24" s="62">
        <v>5</v>
      </c>
      <c r="H24" s="62">
        <v>7</v>
      </c>
      <c r="I24" s="62">
        <v>7</v>
      </c>
      <c r="J24" s="62">
        <v>7</v>
      </c>
      <c r="K24" s="62">
        <v>11</v>
      </c>
      <c r="L24" s="62">
        <v>2</v>
      </c>
      <c r="M24" s="64">
        <f>SUM(H24:L24)</f>
        <v>34</v>
      </c>
      <c r="N24" s="64">
        <f>M24/5</f>
        <v>6.8</v>
      </c>
      <c r="O24" s="43">
        <f>M24/M$26*100</f>
        <v>46.57534246575342</v>
      </c>
    </row>
    <row r="25" spans="2:15" ht="15.75" thickBot="1">
      <c r="B25" s="44" t="s">
        <v>7</v>
      </c>
      <c r="C25" s="62">
        <v>0</v>
      </c>
      <c r="D25" s="62">
        <v>0</v>
      </c>
      <c r="E25" s="62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82">
        <f>SUM(H25:L25)</f>
        <v>0</v>
      </c>
      <c r="N25" s="82">
        <f>M25/5</f>
        <v>0</v>
      </c>
      <c r="O25" s="94">
        <f>M25/M$26*100</f>
        <v>0</v>
      </c>
    </row>
    <row r="26" spans="2:15" ht="15.75" thickBot="1">
      <c r="B26" s="45" t="s">
        <v>157</v>
      </c>
      <c r="C26" s="65">
        <f>SUM(C23:C25)</f>
        <v>12</v>
      </c>
      <c r="D26" s="81">
        <f>SUM(D23:D25)</f>
        <v>19</v>
      </c>
      <c r="E26" s="66">
        <f>SUM(E23:E25)</f>
        <v>16</v>
      </c>
      <c r="F26" s="66">
        <f aca="true" t="shared" si="4" ref="F26:K26">SUM(F23:F25)</f>
        <v>9</v>
      </c>
      <c r="G26" s="66">
        <f t="shared" si="4"/>
        <v>10</v>
      </c>
      <c r="H26" s="66">
        <f t="shared" si="4"/>
        <v>19</v>
      </c>
      <c r="I26" s="66">
        <f t="shared" si="4"/>
        <v>17</v>
      </c>
      <c r="J26" s="66">
        <f t="shared" si="4"/>
        <v>10</v>
      </c>
      <c r="K26" s="66">
        <f t="shared" si="4"/>
        <v>15</v>
      </c>
      <c r="L26" s="66">
        <f>SUM(L23:L25)</f>
        <v>12</v>
      </c>
      <c r="M26" s="66">
        <f>SUM(H26:L26)</f>
        <v>73</v>
      </c>
      <c r="N26" s="66">
        <f>M26/5</f>
        <v>14.6</v>
      </c>
      <c r="O26" s="46">
        <f>M26/M$26*100</f>
        <v>100</v>
      </c>
    </row>
    <row r="27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50"/>
  <sheetViews>
    <sheetView workbookViewId="0" topLeftCell="A32">
      <selection activeCell="P38" sqref="P38:Y49"/>
    </sheetView>
  </sheetViews>
  <sheetFormatPr defaultColWidth="9.140625" defaultRowHeight="12.75"/>
  <cols>
    <col min="1" max="1" width="1.1484375" style="0" customWidth="1"/>
    <col min="2" max="2" width="23.8515625" style="0" customWidth="1"/>
    <col min="3" max="7" width="0" style="0" hidden="1" customWidth="1"/>
    <col min="13" max="13" width="0" style="0" hidden="1" customWidth="1"/>
    <col min="16" max="27" width="0" style="0" hidden="1" customWidth="1"/>
  </cols>
  <sheetData>
    <row r="1" spans="2:24" ht="12.75">
      <c r="B1" s="1" t="s">
        <v>0</v>
      </c>
      <c r="N1" s="10"/>
      <c r="W1" s="96"/>
      <c r="X1" s="96"/>
    </row>
    <row r="2" spans="2:14" ht="12.75">
      <c r="B2" s="1" t="s">
        <v>1</v>
      </c>
      <c r="N2" s="10"/>
    </row>
    <row r="3" spans="2:14" ht="12.75">
      <c r="B3" s="1" t="s">
        <v>2</v>
      </c>
      <c r="N3" s="10"/>
    </row>
    <row r="4" spans="2:28" ht="12.75">
      <c r="B4" s="97" t="s">
        <v>135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5" ht="18.75">
      <c r="B5" s="5" t="str">
        <f>Summary!B5</f>
        <v>Montgomery County - Pedestrian On Foot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1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2:25" ht="15.75" thickBot="1">
      <c r="B6" s="22" t="s">
        <v>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2:28" ht="14.25" thickBot="1" thickTop="1">
      <c r="B7" s="19"/>
      <c r="C7" s="4" t="s">
        <v>103</v>
      </c>
      <c r="D7" s="4"/>
      <c r="E7" s="4"/>
      <c r="F7" s="4"/>
      <c r="G7" s="4"/>
      <c r="H7" s="4"/>
      <c r="I7" s="4"/>
      <c r="J7" s="4"/>
      <c r="K7" s="4"/>
      <c r="L7" s="4"/>
      <c r="M7" s="4"/>
      <c r="N7" s="152" t="s">
        <v>103</v>
      </c>
      <c r="O7" s="153"/>
      <c r="P7" s="4" t="s">
        <v>117</v>
      </c>
      <c r="Q7" s="4"/>
      <c r="R7" s="4"/>
      <c r="S7" s="4"/>
      <c r="T7" s="4"/>
      <c r="U7" s="4"/>
      <c r="V7" s="4"/>
      <c r="W7" s="4"/>
      <c r="X7" s="4"/>
      <c r="Y7" s="4"/>
      <c r="Z7" s="4"/>
      <c r="AA7" s="142"/>
      <c r="AB7" s="14" t="s">
        <v>118</v>
      </c>
    </row>
    <row r="8" spans="2:28" ht="13.5" thickBot="1">
      <c r="B8" s="2" t="s">
        <v>8</v>
      </c>
      <c r="C8" s="9">
        <v>1994</v>
      </c>
      <c r="D8" s="3">
        <v>1995</v>
      </c>
      <c r="E8" s="3">
        <v>1996</v>
      </c>
      <c r="F8" s="3">
        <v>1997</v>
      </c>
      <c r="G8" s="3">
        <v>1998</v>
      </c>
      <c r="H8" s="3">
        <v>1999</v>
      </c>
      <c r="I8" s="3">
        <v>2000</v>
      </c>
      <c r="J8" s="3">
        <v>2001</v>
      </c>
      <c r="K8" s="3">
        <v>2002</v>
      </c>
      <c r="L8" s="3">
        <v>2003</v>
      </c>
      <c r="M8" s="3" t="s">
        <v>3</v>
      </c>
      <c r="N8" s="154" t="s">
        <v>4</v>
      </c>
      <c r="O8" s="72" t="s">
        <v>5</v>
      </c>
      <c r="P8" s="9">
        <v>1994</v>
      </c>
      <c r="Q8" s="3">
        <v>1995</v>
      </c>
      <c r="R8" s="3">
        <v>1996</v>
      </c>
      <c r="S8" s="3">
        <v>1997</v>
      </c>
      <c r="T8" s="3">
        <v>1998</v>
      </c>
      <c r="U8" s="3">
        <v>1999</v>
      </c>
      <c r="V8" s="3">
        <v>2000</v>
      </c>
      <c r="W8" s="3">
        <v>2001</v>
      </c>
      <c r="X8" s="3">
        <v>2002</v>
      </c>
      <c r="Y8" s="3">
        <v>2003</v>
      </c>
      <c r="Z8" s="3" t="s">
        <v>3</v>
      </c>
      <c r="AA8" s="143" t="s">
        <v>4</v>
      </c>
      <c r="AB8" s="155" t="s">
        <v>5</v>
      </c>
    </row>
    <row r="9" spans="2:28" ht="13.5">
      <c r="B9" s="8" t="s">
        <v>9</v>
      </c>
      <c r="C9" s="52">
        <v>6</v>
      </c>
      <c r="D9" s="52">
        <v>4</v>
      </c>
      <c r="E9" s="52">
        <v>9</v>
      </c>
      <c r="F9" s="52">
        <v>2</v>
      </c>
      <c r="G9" s="52">
        <v>4</v>
      </c>
      <c r="H9" s="52">
        <v>7</v>
      </c>
      <c r="I9" s="52">
        <v>4</v>
      </c>
      <c r="J9" s="52">
        <v>3</v>
      </c>
      <c r="K9" s="52">
        <v>4</v>
      </c>
      <c r="L9" s="52">
        <v>6</v>
      </c>
      <c r="M9" s="56">
        <f>SUM(H9:L9)</f>
        <v>24</v>
      </c>
      <c r="N9" s="53">
        <f aca="true" t="shared" si="0" ref="N9:N20">M9/5</f>
        <v>4.8</v>
      </c>
      <c r="O9" s="74">
        <f>M9/M$20*100</f>
        <v>1.1747430249632893</v>
      </c>
      <c r="P9" s="52">
        <v>6770</v>
      </c>
      <c r="Q9" s="52">
        <v>6608</v>
      </c>
      <c r="R9" s="52">
        <v>7175</v>
      </c>
      <c r="S9" s="52">
        <v>6777</v>
      </c>
      <c r="T9" s="52">
        <v>7065</v>
      </c>
      <c r="U9" s="52">
        <v>8002</v>
      </c>
      <c r="V9" s="52">
        <v>8036</v>
      </c>
      <c r="W9" s="52">
        <v>8580</v>
      </c>
      <c r="X9" s="56">
        <v>8883</v>
      </c>
      <c r="Y9" s="56">
        <v>9435</v>
      </c>
      <c r="Z9" s="56">
        <f>SUM(U9:Y9)</f>
        <v>42936</v>
      </c>
      <c r="AA9" s="53">
        <f aca="true" t="shared" si="1" ref="AA9:AA20">Z9/5</f>
        <v>8587.2</v>
      </c>
      <c r="AB9" s="16">
        <f>Z9/Z$20*100</f>
        <v>8.390936006800926</v>
      </c>
    </row>
    <row r="10" spans="2:28" ht="13.5">
      <c r="B10" s="8" t="s">
        <v>10</v>
      </c>
      <c r="C10" s="52">
        <v>21</v>
      </c>
      <c r="D10" s="52">
        <v>7</v>
      </c>
      <c r="E10" s="52">
        <v>7</v>
      </c>
      <c r="F10" s="52">
        <v>8</v>
      </c>
      <c r="G10" s="52">
        <v>7</v>
      </c>
      <c r="H10" s="52">
        <v>6</v>
      </c>
      <c r="I10" s="52">
        <v>5</v>
      </c>
      <c r="J10" s="52">
        <v>7</v>
      </c>
      <c r="K10" s="52">
        <v>19</v>
      </c>
      <c r="L10" s="52">
        <v>12</v>
      </c>
      <c r="M10" s="56">
        <f aca="true" t="shared" si="2" ref="M10:M20">SUM(H10:L10)</f>
        <v>49</v>
      </c>
      <c r="N10" s="53">
        <f t="shared" si="0"/>
        <v>9.8</v>
      </c>
      <c r="O10" s="74">
        <f aca="true" t="shared" si="3" ref="O10:O20">M10/M$20*100</f>
        <v>2.3984336759667158</v>
      </c>
      <c r="P10" s="52">
        <v>7800</v>
      </c>
      <c r="Q10" s="52">
        <v>7408</v>
      </c>
      <c r="R10" s="52">
        <v>7931</v>
      </c>
      <c r="S10" s="52">
        <v>7725</v>
      </c>
      <c r="T10" s="52">
        <v>7861</v>
      </c>
      <c r="U10" s="52">
        <v>8055</v>
      </c>
      <c r="V10" s="52">
        <v>7927</v>
      </c>
      <c r="W10" s="52">
        <v>7966</v>
      </c>
      <c r="X10" s="56">
        <v>8456</v>
      </c>
      <c r="Y10" s="56">
        <v>8725</v>
      </c>
      <c r="Z10" s="56">
        <f aca="true" t="shared" si="4" ref="Z10:Z20">SUM(U10:Y10)</f>
        <v>41129</v>
      </c>
      <c r="AA10" s="53">
        <f t="shared" si="1"/>
        <v>8225.8</v>
      </c>
      <c r="AB10" s="16">
        <f aca="true" t="shared" si="5" ref="AB10:AB20">Z10/Z$20*100</f>
        <v>8.037795952667116</v>
      </c>
    </row>
    <row r="11" spans="2:28" ht="13.5">
      <c r="B11" s="8" t="s">
        <v>11</v>
      </c>
      <c r="C11" s="52">
        <v>127</v>
      </c>
      <c r="D11" s="52">
        <v>143</v>
      </c>
      <c r="E11" s="52">
        <v>140</v>
      </c>
      <c r="F11" s="52">
        <v>133</v>
      </c>
      <c r="G11" s="52">
        <v>124</v>
      </c>
      <c r="H11" s="52">
        <v>138</v>
      </c>
      <c r="I11" s="52">
        <v>155</v>
      </c>
      <c r="J11" s="52">
        <v>148</v>
      </c>
      <c r="K11" s="52">
        <v>113</v>
      </c>
      <c r="L11" s="52">
        <v>157</v>
      </c>
      <c r="M11" s="56">
        <f t="shared" si="2"/>
        <v>711</v>
      </c>
      <c r="N11" s="53">
        <f t="shared" si="0"/>
        <v>142.2</v>
      </c>
      <c r="O11" s="74">
        <f t="shared" si="3"/>
        <v>34.801762114537446</v>
      </c>
      <c r="P11" s="52">
        <v>28044</v>
      </c>
      <c r="Q11" s="52">
        <v>28073</v>
      </c>
      <c r="R11" s="52">
        <v>29114</v>
      </c>
      <c r="S11" s="52">
        <v>28204</v>
      </c>
      <c r="T11" s="52">
        <v>27811</v>
      </c>
      <c r="U11" s="52">
        <v>27774</v>
      </c>
      <c r="V11" s="52">
        <v>28086</v>
      </c>
      <c r="W11" s="52">
        <v>29647</v>
      </c>
      <c r="X11" s="56">
        <v>31482</v>
      </c>
      <c r="Y11" s="56">
        <v>32462</v>
      </c>
      <c r="Z11" s="56">
        <f t="shared" si="4"/>
        <v>149451</v>
      </c>
      <c r="AA11" s="53">
        <f t="shared" si="1"/>
        <v>29890.2</v>
      </c>
      <c r="AB11" s="16">
        <f t="shared" si="5"/>
        <v>29.207047166769268</v>
      </c>
    </row>
    <row r="12" spans="2:28" ht="13.5">
      <c r="B12" s="8" t="s">
        <v>12</v>
      </c>
      <c r="C12" s="52">
        <v>127</v>
      </c>
      <c r="D12" s="52">
        <v>107</v>
      </c>
      <c r="E12" s="52">
        <v>136</v>
      </c>
      <c r="F12" s="52">
        <v>109</v>
      </c>
      <c r="G12" s="52">
        <v>134</v>
      </c>
      <c r="H12" s="52">
        <v>111</v>
      </c>
      <c r="I12" s="52">
        <v>130</v>
      </c>
      <c r="J12" s="52">
        <v>123</v>
      </c>
      <c r="K12" s="52">
        <v>125</v>
      </c>
      <c r="L12" s="52">
        <v>146</v>
      </c>
      <c r="M12" s="56">
        <f t="shared" si="2"/>
        <v>635</v>
      </c>
      <c r="N12" s="53">
        <f t="shared" si="0"/>
        <v>127</v>
      </c>
      <c r="O12" s="74">
        <f t="shared" si="3"/>
        <v>31.081742535487027</v>
      </c>
      <c r="P12" s="52">
        <v>23312</v>
      </c>
      <c r="Q12" s="52">
        <v>23093</v>
      </c>
      <c r="R12" s="52">
        <v>22924</v>
      </c>
      <c r="S12" s="52">
        <v>22763</v>
      </c>
      <c r="T12" s="52">
        <v>22626</v>
      </c>
      <c r="U12" s="52">
        <v>22361</v>
      </c>
      <c r="V12" s="52">
        <v>22964</v>
      </c>
      <c r="W12" s="52">
        <v>24989</v>
      </c>
      <c r="X12" s="56">
        <v>26100</v>
      </c>
      <c r="Y12" s="56">
        <v>27475</v>
      </c>
      <c r="Z12" s="56">
        <f t="shared" si="4"/>
        <v>123889</v>
      </c>
      <c r="AA12" s="53">
        <f t="shared" si="1"/>
        <v>24777.8</v>
      </c>
      <c r="AB12" s="16">
        <f t="shared" si="5"/>
        <v>24.211493174645053</v>
      </c>
    </row>
    <row r="13" spans="2:28" ht="13.5">
      <c r="B13" s="8" t="s">
        <v>13</v>
      </c>
      <c r="C13" s="52">
        <v>28</v>
      </c>
      <c r="D13" s="52">
        <v>21</v>
      </c>
      <c r="E13" s="52">
        <v>30</v>
      </c>
      <c r="F13" s="52">
        <v>29</v>
      </c>
      <c r="G13" s="52">
        <v>25</v>
      </c>
      <c r="H13" s="52">
        <v>31</v>
      </c>
      <c r="I13" s="52">
        <v>25</v>
      </c>
      <c r="J13" s="52">
        <v>32</v>
      </c>
      <c r="K13" s="52">
        <v>22</v>
      </c>
      <c r="L13" s="52">
        <v>28</v>
      </c>
      <c r="M13" s="56">
        <f t="shared" si="2"/>
        <v>138</v>
      </c>
      <c r="N13" s="53">
        <f t="shared" si="0"/>
        <v>27.6</v>
      </c>
      <c r="O13" s="74">
        <f t="shared" si="3"/>
        <v>6.7547723935389135</v>
      </c>
      <c r="P13" s="52">
        <v>4739</v>
      </c>
      <c r="Q13" s="52">
        <v>4466</v>
      </c>
      <c r="R13" s="52">
        <v>4535</v>
      </c>
      <c r="S13" s="52">
        <v>4314</v>
      </c>
      <c r="T13" s="52">
        <v>4267</v>
      </c>
      <c r="U13" s="52">
        <v>4508</v>
      </c>
      <c r="V13" s="52">
        <v>4614</v>
      </c>
      <c r="W13" s="52">
        <v>4698</v>
      </c>
      <c r="X13" s="56">
        <v>4832</v>
      </c>
      <c r="Y13" s="56">
        <v>5087</v>
      </c>
      <c r="Z13" s="56">
        <f t="shared" si="4"/>
        <v>23739</v>
      </c>
      <c r="AA13" s="53">
        <f t="shared" si="1"/>
        <v>4747.8</v>
      </c>
      <c r="AB13" s="16">
        <f t="shared" si="5"/>
        <v>4.639287075308533</v>
      </c>
    </row>
    <row r="14" spans="2:28" ht="13.5">
      <c r="B14" s="8" t="s">
        <v>14</v>
      </c>
      <c r="C14" s="52">
        <v>1</v>
      </c>
      <c r="D14" s="52">
        <v>0</v>
      </c>
      <c r="E14" s="52">
        <v>1</v>
      </c>
      <c r="F14" s="52">
        <v>0</v>
      </c>
      <c r="G14" s="52">
        <v>2</v>
      </c>
      <c r="H14" s="52">
        <v>0</v>
      </c>
      <c r="I14" s="52">
        <v>1</v>
      </c>
      <c r="J14" s="52">
        <v>1</v>
      </c>
      <c r="K14" s="52">
        <v>2</v>
      </c>
      <c r="L14" s="52">
        <v>0</v>
      </c>
      <c r="M14" s="56">
        <f t="shared" si="2"/>
        <v>4</v>
      </c>
      <c r="N14" s="53">
        <f t="shared" si="0"/>
        <v>0.8</v>
      </c>
      <c r="O14" s="74">
        <f t="shared" si="3"/>
        <v>0.19579050416054822</v>
      </c>
      <c r="P14" s="52">
        <v>67</v>
      </c>
      <c r="Q14" s="52">
        <v>72</v>
      </c>
      <c r="R14" s="52">
        <v>63</v>
      </c>
      <c r="S14" s="52">
        <v>73</v>
      </c>
      <c r="T14" s="52">
        <v>69</v>
      </c>
      <c r="U14" s="52">
        <v>56</v>
      </c>
      <c r="V14" s="52">
        <v>83</v>
      </c>
      <c r="W14" s="52">
        <v>73</v>
      </c>
      <c r="X14" s="56">
        <v>94</v>
      </c>
      <c r="Y14" s="56">
        <v>77</v>
      </c>
      <c r="Z14" s="56">
        <f t="shared" si="4"/>
        <v>383</v>
      </c>
      <c r="AA14" s="53">
        <f t="shared" si="1"/>
        <v>76.6</v>
      </c>
      <c r="AB14" s="16">
        <f t="shared" si="5"/>
        <v>0.07484927544728794</v>
      </c>
    </row>
    <row r="15" spans="2:28" ht="13.5">
      <c r="B15" s="8" t="s">
        <v>15</v>
      </c>
      <c r="C15" s="52">
        <v>0</v>
      </c>
      <c r="D15" s="52">
        <v>1</v>
      </c>
      <c r="E15" s="52">
        <v>0</v>
      </c>
      <c r="F15" s="52">
        <v>0</v>
      </c>
      <c r="G15" s="52">
        <v>1</v>
      </c>
      <c r="H15" s="52">
        <v>1</v>
      </c>
      <c r="I15" s="52">
        <v>0</v>
      </c>
      <c r="J15" s="52">
        <v>0</v>
      </c>
      <c r="K15" s="52">
        <v>0</v>
      </c>
      <c r="L15" s="52">
        <v>1</v>
      </c>
      <c r="M15" s="56">
        <f t="shared" si="2"/>
        <v>2</v>
      </c>
      <c r="N15" s="53">
        <f t="shared" si="0"/>
        <v>0.4</v>
      </c>
      <c r="O15" s="74">
        <f t="shared" si="3"/>
        <v>0.09789525208027411</v>
      </c>
      <c r="P15" s="52">
        <v>153</v>
      </c>
      <c r="Q15" s="52">
        <v>144</v>
      </c>
      <c r="R15" s="52">
        <v>144</v>
      </c>
      <c r="S15" s="52">
        <v>167</v>
      </c>
      <c r="T15" s="52">
        <v>168</v>
      </c>
      <c r="U15" s="52">
        <v>163</v>
      </c>
      <c r="V15" s="52">
        <v>172</v>
      </c>
      <c r="W15" s="52">
        <v>143</v>
      </c>
      <c r="X15" s="56">
        <v>132</v>
      </c>
      <c r="Y15" s="56">
        <v>137</v>
      </c>
      <c r="Z15" s="56">
        <f t="shared" si="4"/>
        <v>747</v>
      </c>
      <c r="AA15" s="53">
        <f t="shared" si="1"/>
        <v>149.4</v>
      </c>
      <c r="AB15" s="16">
        <f t="shared" si="5"/>
        <v>0.145985401459854</v>
      </c>
    </row>
    <row r="16" spans="2:28" ht="13.5">
      <c r="B16" s="8" t="s">
        <v>16</v>
      </c>
      <c r="C16" s="52">
        <v>1</v>
      </c>
      <c r="D16" s="52">
        <v>4</v>
      </c>
      <c r="E16" s="52">
        <v>2</v>
      </c>
      <c r="F16" s="52">
        <v>3</v>
      </c>
      <c r="G16" s="52">
        <v>2</v>
      </c>
      <c r="H16" s="52">
        <v>3</v>
      </c>
      <c r="I16" s="52">
        <v>0</v>
      </c>
      <c r="J16" s="52">
        <v>4</v>
      </c>
      <c r="K16" s="52">
        <v>3</v>
      </c>
      <c r="L16" s="52">
        <v>1</v>
      </c>
      <c r="M16" s="56">
        <f t="shared" si="2"/>
        <v>11</v>
      </c>
      <c r="N16" s="53">
        <f t="shared" si="0"/>
        <v>2.2</v>
      </c>
      <c r="O16" s="74">
        <f t="shared" si="3"/>
        <v>0.5384238864415075</v>
      </c>
      <c r="P16" s="52">
        <v>379</v>
      </c>
      <c r="Q16" s="52">
        <v>387</v>
      </c>
      <c r="R16" s="52">
        <v>406</v>
      </c>
      <c r="S16" s="52">
        <v>387</v>
      </c>
      <c r="T16" s="52">
        <v>454</v>
      </c>
      <c r="U16" s="52">
        <v>431</v>
      </c>
      <c r="V16" s="52">
        <v>477</v>
      </c>
      <c r="W16" s="52">
        <v>475</v>
      </c>
      <c r="X16" s="56">
        <v>525</v>
      </c>
      <c r="Y16" s="56">
        <v>567</v>
      </c>
      <c r="Z16" s="56">
        <f t="shared" si="4"/>
        <v>2475</v>
      </c>
      <c r="AA16" s="53">
        <f t="shared" si="1"/>
        <v>495</v>
      </c>
      <c r="AB16" s="16">
        <f t="shared" si="5"/>
        <v>0.4836865711019259</v>
      </c>
    </row>
    <row r="17" spans="2:28" ht="13.5">
      <c r="B17" s="8" t="s">
        <v>17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6">
        <f t="shared" si="2"/>
        <v>0</v>
      </c>
      <c r="N17" s="53">
        <f t="shared" si="0"/>
        <v>0</v>
      </c>
      <c r="O17" s="74">
        <f t="shared" si="3"/>
        <v>0</v>
      </c>
      <c r="P17" s="52">
        <v>19114</v>
      </c>
      <c r="Q17" s="52">
        <v>19746</v>
      </c>
      <c r="R17" s="52">
        <v>20024</v>
      </c>
      <c r="S17" s="52">
        <v>18908</v>
      </c>
      <c r="T17" s="52">
        <v>17329</v>
      </c>
      <c r="U17" s="52">
        <v>18948</v>
      </c>
      <c r="V17" s="52">
        <v>20032</v>
      </c>
      <c r="W17" s="52">
        <v>18573</v>
      </c>
      <c r="X17" s="56">
        <v>17981</v>
      </c>
      <c r="Y17" s="56">
        <v>18472</v>
      </c>
      <c r="Z17" s="56">
        <f t="shared" si="4"/>
        <v>94006</v>
      </c>
      <c r="AA17" s="53">
        <f t="shared" si="1"/>
        <v>18801.2</v>
      </c>
      <c r="AB17" s="16">
        <f t="shared" si="5"/>
        <v>18.37149082949804</v>
      </c>
    </row>
    <row r="18" spans="2:28" ht="13.5">
      <c r="B18" s="8" t="s">
        <v>18</v>
      </c>
      <c r="C18" s="52">
        <v>66</v>
      </c>
      <c r="D18" s="52">
        <v>76</v>
      </c>
      <c r="E18" s="52">
        <v>97</v>
      </c>
      <c r="F18" s="52">
        <v>75</v>
      </c>
      <c r="G18" s="52">
        <v>53</v>
      </c>
      <c r="H18" s="52">
        <v>86</v>
      </c>
      <c r="I18" s="52">
        <v>87</v>
      </c>
      <c r="J18" s="52">
        <v>75</v>
      </c>
      <c r="K18" s="52">
        <v>69</v>
      </c>
      <c r="L18" s="52">
        <v>80</v>
      </c>
      <c r="M18" s="56">
        <f t="shared" si="2"/>
        <v>397</v>
      </c>
      <c r="N18" s="53">
        <f t="shared" si="0"/>
        <v>79.4</v>
      </c>
      <c r="O18" s="74">
        <f t="shared" si="3"/>
        <v>19.43220753793441</v>
      </c>
      <c r="P18" s="52">
        <v>5144</v>
      </c>
      <c r="Q18" s="52">
        <v>5571</v>
      </c>
      <c r="R18" s="52">
        <v>5537</v>
      </c>
      <c r="S18" s="52">
        <v>4467</v>
      </c>
      <c r="T18" s="52">
        <v>3656</v>
      </c>
      <c r="U18" s="52">
        <v>4266</v>
      </c>
      <c r="V18" s="52">
        <v>4816</v>
      </c>
      <c r="W18" s="52">
        <v>4110</v>
      </c>
      <c r="X18" s="56">
        <v>4299</v>
      </c>
      <c r="Y18" s="56">
        <v>4679</v>
      </c>
      <c r="Z18" s="56">
        <f t="shared" si="4"/>
        <v>22170</v>
      </c>
      <c r="AA18" s="53">
        <f t="shared" si="1"/>
        <v>4434</v>
      </c>
      <c r="AB18" s="16">
        <f t="shared" si="5"/>
        <v>4.332659103567555</v>
      </c>
    </row>
    <row r="19" spans="2:28" ht="14.25" thickBot="1">
      <c r="B19" s="8" t="s">
        <v>7</v>
      </c>
      <c r="C19" s="52">
        <v>10</v>
      </c>
      <c r="D19" s="52">
        <v>6</v>
      </c>
      <c r="E19" s="52">
        <v>14</v>
      </c>
      <c r="F19" s="52">
        <v>13</v>
      </c>
      <c r="G19" s="52">
        <v>21</v>
      </c>
      <c r="H19" s="52">
        <v>15</v>
      </c>
      <c r="I19" s="52">
        <v>18</v>
      </c>
      <c r="J19" s="52">
        <v>12</v>
      </c>
      <c r="K19" s="52">
        <v>9</v>
      </c>
      <c r="L19" s="52">
        <v>18</v>
      </c>
      <c r="M19" s="79">
        <f t="shared" si="2"/>
        <v>72</v>
      </c>
      <c r="N19" s="80">
        <f t="shared" si="0"/>
        <v>14.4</v>
      </c>
      <c r="O19" s="145">
        <f t="shared" si="3"/>
        <v>3.524229074889868</v>
      </c>
      <c r="P19" s="52">
        <v>1330</v>
      </c>
      <c r="Q19" s="52">
        <v>1086</v>
      </c>
      <c r="R19" s="52">
        <v>1495</v>
      </c>
      <c r="S19" s="52">
        <v>2335</v>
      </c>
      <c r="T19" s="52">
        <v>2733</v>
      </c>
      <c r="U19" s="52">
        <v>2445</v>
      </c>
      <c r="V19" s="52">
        <v>2095</v>
      </c>
      <c r="W19" s="52">
        <v>2157</v>
      </c>
      <c r="X19" s="56">
        <v>2059</v>
      </c>
      <c r="Y19" s="56">
        <v>2014</v>
      </c>
      <c r="Z19" s="79">
        <f t="shared" si="4"/>
        <v>10770</v>
      </c>
      <c r="AA19" s="80">
        <f t="shared" si="1"/>
        <v>2154</v>
      </c>
      <c r="AB19" s="146">
        <f t="shared" si="5"/>
        <v>2.1047694427344417</v>
      </c>
    </row>
    <row r="20" spans="2:28" ht="14.25" thickBot="1">
      <c r="B20" s="50" t="s">
        <v>122</v>
      </c>
      <c r="C20" s="55">
        <f>SUM(C9:C19)</f>
        <v>387</v>
      </c>
      <c r="D20" s="55">
        <f>SUM(D9:D19)</f>
        <v>369</v>
      </c>
      <c r="E20" s="55">
        <f aca="true" t="shared" si="6" ref="E20:L20">SUM(E9:E19)</f>
        <v>436</v>
      </c>
      <c r="F20" s="55">
        <f t="shared" si="6"/>
        <v>372</v>
      </c>
      <c r="G20" s="55">
        <f t="shared" si="6"/>
        <v>373</v>
      </c>
      <c r="H20" s="55">
        <f t="shared" si="6"/>
        <v>398</v>
      </c>
      <c r="I20" s="55">
        <f t="shared" si="6"/>
        <v>425</v>
      </c>
      <c r="J20" s="55">
        <f t="shared" si="6"/>
        <v>405</v>
      </c>
      <c r="K20" s="55">
        <f t="shared" si="6"/>
        <v>366</v>
      </c>
      <c r="L20" s="55">
        <f t="shared" si="6"/>
        <v>449</v>
      </c>
      <c r="M20" s="55">
        <f t="shared" si="2"/>
        <v>2043</v>
      </c>
      <c r="N20" s="147">
        <f t="shared" si="0"/>
        <v>408.6</v>
      </c>
      <c r="O20" s="73">
        <f t="shared" si="3"/>
        <v>100</v>
      </c>
      <c r="P20" s="55">
        <f>SUM(P9:P19)</f>
        <v>96852</v>
      </c>
      <c r="Q20" s="55">
        <f>SUM(Q9:Q19)</f>
        <v>96654</v>
      </c>
      <c r="R20" s="55">
        <f aca="true" t="shared" si="7" ref="R20:Y20">SUM(R9:R19)</f>
        <v>99348</v>
      </c>
      <c r="S20" s="55">
        <f t="shared" si="7"/>
        <v>96120</v>
      </c>
      <c r="T20" s="55">
        <f t="shared" si="7"/>
        <v>94039</v>
      </c>
      <c r="U20" s="55">
        <f t="shared" si="7"/>
        <v>97009</v>
      </c>
      <c r="V20" s="55">
        <f t="shared" si="7"/>
        <v>99302</v>
      </c>
      <c r="W20" s="55">
        <f t="shared" si="7"/>
        <v>101411</v>
      </c>
      <c r="X20" s="55">
        <f t="shared" si="7"/>
        <v>104843</v>
      </c>
      <c r="Y20" s="55">
        <f t="shared" si="7"/>
        <v>109130</v>
      </c>
      <c r="Z20" s="55">
        <f t="shared" si="4"/>
        <v>511695</v>
      </c>
      <c r="AA20" s="147">
        <f t="shared" si="1"/>
        <v>102339</v>
      </c>
      <c r="AB20" s="17">
        <f t="shared" si="5"/>
        <v>100</v>
      </c>
    </row>
    <row r="21" ht="14.25" thickBot="1" thickTop="1"/>
    <row r="22" spans="2:28" ht="14.25" thickBot="1" thickTop="1">
      <c r="B22" s="19"/>
      <c r="C22" s="4" t="s">
        <v>103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152" t="s">
        <v>103</v>
      </c>
      <c r="O22" s="153"/>
      <c r="P22" s="4" t="s">
        <v>117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142"/>
      <c r="AB22" s="14" t="s">
        <v>118</v>
      </c>
    </row>
    <row r="23" spans="2:28" ht="13.5" thickBot="1">
      <c r="B23" s="2" t="s">
        <v>8</v>
      </c>
      <c r="C23" s="156">
        <f aca="true" t="shared" si="8" ref="C23:L23">C8</f>
        <v>1994</v>
      </c>
      <c r="D23" s="3">
        <f t="shared" si="8"/>
        <v>1995</v>
      </c>
      <c r="E23" s="3">
        <f t="shared" si="8"/>
        <v>1996</v>
      </c>
      <c r="F23" s="3">
        <f t="shared" si="8"/>
        <v>1997</v>
      </c>
      <c r="G23" s="3">
        <f t="shared" si="8"/>
        <v>1998</v>
      </c>
      <c r="H23" s="3">
        <f t="shared" si="8"/>
        <v>1999</v>
      </c>
      <c r="I23" s="3">
        <f t="shared" si="8"/>
        <v>2000</v>
      </c>
      <c r="J23" s="3">
        <f t="shared" si="8"/>
        <v>2001</v>
      </c>
      <c r="K23" s="3">
        <f t="shared" si="8"/>
        <v>2002</v>
      </c>
      <c r="L23" s="3">
        <f t="shared" si="8"/>
        <v>2003</v>
      </c>
      <c r="M23" s="3" t="s">
        <v>3</v>
      </c>
      <c r="N23" s="154" t="s">
        <v>4</v>
      </c>
      <c r="O23" s="72" t="s">
        <v>5</v>
      </c>
      <c r="P23" s="9">
        <v>1994</v>
      </c>
      <c r="Q23" s="3">
        <v>1995</v>
      </c>
      <c r="R23" s="3">
        <v>1996</v>
      </c>
      <c r="S23" s="3">
        <v>1997</v>
      </c>
      <c r="T23" s="3">
        <v>1998</v>
      </c>
      <c r="U23" s="3">
        <v>1999</v>
      </c>
      <c r="V23" s="3">
        <v>2000</v>
      </c>
      <c r="W23" s="3">
        <v>2001</v>
      </c>
      <c r="X23" s="3">
        <v>2002</v>
      </c>
      <c r="Y23" s="3">
        <v>2003</v>
      </c>
      <c r="Z23" s="3" t="s">
        <v>3</v>
      </c>
      <c r="AA23" s="143" t="s">
        <v>4</v>
      </c>
      <c r="AB23" s="155" t="s">
        <v>5</v>
      </c>
    </row>
    <row r="24" spans="2:28" ht="13.5">
      <c r="B24" s="8" t="s">
        <v>9</v>
      </c>
      <c r="C24" s="52">
        <v>5</v>
      </c>
      <c r="D24" s="52">
        <v>3</v>
      </c>
      <c r="E24" s="52">
        <v>9</v>
      </c>
      <c r="F24" s="52">
        <v>2</v>
      </c>
      <c r="G24" s="52">
        <v>2</v>
      </c>
      <c r="H24" s="52">
        <v>5</v>
      </c>
      <c r="I24" s="52">
        <v>4</v>
      </c>
      <c r="J24" s="52">
        <v>1</v>
      </c>
      <c r="K24" s="52">
        <v>3</v>
      </c>
      <c r="L24" s="52">
        <v>6</v>
      </c>
      <c r="M24" s="56">
        <f>SUM(H24:L24)</f>
        <v>19</v>
      </c>
      <c r="N24" s="53">
        <f aca="true" t="shared" si="9" ref="N24:N35">M24/5</f>
        <v>3.8</v>
      </c>
      <c r="O24" s="74">
        <f>M24/M$35*100</f>
        <v>1.0138740661686232</v>
      </c>
      <c r="P24" s="52">
        <v>3249</v>
      </c>
      <c r="Q24" s="52">
        <v>3091</v>
      </c>
      <c r="R24" s="52">
        <v>3394</v>
      </c>
      <c r="S24" s="52">
        <v>2960</v>
      </c>
      <c r="T24" s="52">
        <v>2918</v>
      </c>
      <c r="U24" s="52">
        <v>3169</v>
      </c>
      <c r="V24" s="52">
        <v>3211</v>
      </c>
      <c r="W24" s="52">
        <v>3346</v>
      </c>
      <c r="X24" s="56">
        <v>3301</v>
      </c>
      <c r="Y24" s="56">
        <v>3546</v>
      </c>
      <c r="Z24" s="56">
        <f>SUM(U24:Y24)</f>
        <v>16573</v>
      </c>
      <c r="AA24" s="53">
        <f aca="true" t="shared" si="10" ref="AA24:AA35">Z24/5</f>
        <v>3314.6</v>
      </c>
      <c r="AB24" s="144">
        <f>Z24/Z$35*100</f>
        <v>8.637529186124082</v>
      </c>
    </row>
    <row r="25" spans="2:28" ht="13.5">
      <c r="B25" s="8" t="s">
        <v>10</v>
      </c>
      <c r="C25" s="52">
        <v>19</v>
      </c>
      <c r="D25" s="52">
        <v>4</v>
      </c>
      <c r="E25" s="52">
        <v>7</v>
      </c>
      <c r="F25" s="52">
        <v>7</v>
      </c>
      <c r="G25" s="52">
        <v>6</v>
      </c>
      <c r="H25" s="52">
        <v>6</v>
      </c>
      <c r="I25" s="52">
        <v>5</v>
      </c>
      <c r="J25" s="52">
        <v>5</v>
      </c>
      <c r="K25" s="52">
        <v>19</v>
      </c>
      <c r="L25" s="52">
        <v>12</v>
      </c>
      <c r="M25" s="56">
        <f aca="true" t="shared" si="11" ref="M25:M35">SUM(H25:L25)</f>
        <v>47</v>
      </c>
      <c r="N25" s="53">
        <f t="shared" si="9"/>
        <v>9.4</v>
      </c>
      <c r="O25" s="74">
        <f aca="true" t="shared" si="12" ref="O25:O35">M25/M$35*100</f>
        <v>2.5080042689434365</v>
      </c>
      <c r="P25" s="52">
        <v>4004</v>
      </c>
      <c r="Q25" s="52">
        <v>3634</v>
      </c>
      <c r="R25" s="52">
        <v>3995</v>
      </c>
      <c r="S25" s="52">
        <v>3732</v>
      </c>
      <c r="T25" s="52">
        <v>3689</v>
      </c>
      <c r="U25" s="52">
        <v>3628</v>
      </c>
      <c r="V25" s="52">
        <v>3529</v>
      </c>
      <c r="W25" s="52">
        <v>3447</v>
      </c>
      <c r="X25" s="56">
        <v>3644</v>
      </c>
      <c r="Y25" s="56">
        <v>3610</v>
      </c>
      <c r="Z25" s="56">
        <f aca="true" t="shared" si="13" ref="Z25:Z35">SUM(U25:Y25)</f>
        <v>17858</v>
      </c>
      <c r="AA25" s="53">
        <f t="shared" si="10"/>
        <v>3571.6</v>
      </c>
      <c r="AB25" s="16">
        <f aca="true" t="shared" si="14" ref="AB25:AB35">Z25/Z$35*100</f>
        <v>9.30724649766511</v>
      </c>
    </row>
    <row r="26" spans="2:28" ht="13.5">
      <c r="B26" s="8" t="s">
        <v>11</v>
      </c>
      <c r="C26" s="52">
        <v>117</v>
      </c>
      <c r="D26" s="52">
        <v>124</v>
      </c>
      <c r="E26" s="52">
        <v>124</v>
      </c>
      <c r="F26" s="52">
        <v>122</v>
      </c>
      <c r="G26" s="52">
        <v>116</v>
      </c>
      <c r="H26" s="52">
        <v>120</v>
      </c>
      <c r="I26" s="52">
        <v>134</v>
      </c>
      <c r="J26" s="52">
        <v>137</v>
      </c>
      <c r="K26" s="52">
        <v>102</v>
      </c>
      <c r="L26" s="52">
        <v>137</v>
      </c>
      <c r="M26" s="56">
        <f t="shared" si="11"/>
        <v>630</v>
      </c>
      <c r="N26" s="53">
        <f t="shared" si="9"/>
        <v>126</v>
      </c>
      <c r="O26" s="74">
        <f t="shared" si="12"/>
        <v>33.6179295624333</v>
      </c>
      <c r="P26" s="52">
        <v>14857</v>
      </c>
      <c r="Q26" s="52">
        <v>14467</v>
      </c>
      <c r="R26" s="52">
        <v>14786</v>
      </c>
      <c r="S26" s="52">
        <v>13738</v>
      </c>
      <c r="T26" s="52">
        <v>13146</v>
      </c>
      <c r="U26" s="52">
        <v>12912</v>
      </c>
      <c r="V26" s="52">
        <v>12655</v>
      </c>
      <c r="W26" s="52">
        <v>13258</v>
      </c>
      <c r="X26" s="56">
        <v>13968</v>
      </c>
      <c r="Y26" s="56">
        <v>13717</v>
      </c>
      <c r="Z26" s="56">
        <f t="shared" si="13"/>
        <v>66510</v>
      </c>
      <c r="AA26" s="53">
        <f t="shared" si="10"/>
        <v>13302</v>
      </c>
      <c r="AB26" s="16">
        <f t="shared" si="14"/>
        <v>34.66373415610407</v>
      </c>
    </row>
    <row r="27" spans="2:28" ht="13.5">
      <c r="B27" s="8" t="s">
        <v>12</v>
      </c>
      <c r="C27" s="52">
        <v>120</v>
      </c>
      <c r="D27" s="52">
        <v>94</v>
      </c>
      <c r="E27" s="52">
        <v>128</v>
      </c>
      <c r="F27" s="52">
        <v>104</v>
      </c>
      <c r="G27" s="52">
        <v>129</v>
      </c>
      <c r="H27" s="52">
        <v>100</v>
      </c>
      <c r="I27" s="52">
        <v>123</v>
      </c>
      <c r="J27" s="52">
        <v>112</v>
      </c>
      <c r="K27" s="52">
        <v>119</v>
      </c>
      <c r="L27" s="52">
        <v>139</v>
      </c>
      <c r="M27" s="56">
        <f t="shared" si="11"/>
        <v>593</v>
      </c>
      <c r="N27" s="53">
        <f t="shared" si="9"/>
        <v>118.6</v>
      </c>
      <c r="O27" s="74">
        <f t="shared" si="12"/>
        <v>31.643543223052294</v>
      </c>
      <c r="P27" s="52">
        <v>10556</v>
      </c>
      <c r="Q27" s="52">
        <v>10326</v>
      </c>
      <c r="R27" s="52">
        <v>9916</v>
      </c>
      <c r="S27" s="52">
        <v>9679</v>
      </c>
      <c r="T27" s="52">
        <v>9284</v>
      </c>
      <c r="U27" s="52">
        <v>8799</v>
      </c>
      <c r="V27" s="52">
        <v>8799</v>
      </c>
      <c r="W27" s="52">
        <v>9511</v>
      </c>
      <c r="X27" s="56">
        <v>9749</v>
      </c>
      <c r="Y27" s="56">
        <v>9540</v>
      </c>
      <c r="Z27" s="56">
        <f t="shared" si="13"/>
        <v>46398</v>
      </c>
      <c r="AA27" s="53">
        <f t="shared" si="10"/>
        <v>9279.6</v>
      </c>
      <c r="AB27" s="16">
        <f t="shared" si="14"/>
        <v>24.181746164109406</v>
      </c>
    </row>
    <row r="28" spans="2:28" ht="13.5">
      <c r="B28" s="8" t="s">
        <v>13</v>
      </c>
      <c r="C28" s="52">
        <v>28</v>
      </c>
      <c r="D28" s="52">
        <v>19</v>
      </c>
      <c r="E28" s="52">
        <v>25</v>
      </c>
      <c r="F28" s="52">
        <v>28</v>
      </c>
      <c r="G28" s="52">
        <v>24</v>
      </c>
      <c r="H28" s="52">
        <v>29</v>
      </c>
      <c r="I28" s="52">
        <v>23</v>
      </c>
      <c r="J28" s="52">
        <v>31</v>
      </c>
      <c r="K28" s="52">
        <v>21</v>
      </c>
      <c r="L28" s="52">
        <v>28</v>
      </c>
      <c r="M28" s="56">
        <f t="shared" si="11"/>
        <v>132</v>
      </c>
      <c r="N28" s="53">
        <f t="shared" si="9"/>
        <v>26.4</v>
      </c>
      <c r="O28" s="74">
        <f t="shared" si="12"/>
        <v>7.043756670224119</v>
      </c>
      <c r="P28" s="52">
        <v>1728</v>
      </c>
      <c r="Q28" s="52">
        <v>1604</v>
      </c>
      <c r="R28" s="52">
        <v>1603</v>
      </c>
      <c r="S28" s="52">
        <v>1450</v>
      </c>
      <c r="T28" s="52">
        <v>1510</v>
      </c>
      <c r="U28" s="52">
        <v>1472</v>
      </c>
      <c r="V28" s="52">
        <v>1513</v>
      </c>
      <c r="W28" s="52">
        <v>1481</v>
      </c>
      <c r="X28" s="56">
        <v>1484</v>
      </c>
      <c r="Y28" s="56">
        <v>1479</v>
      </c>
      <c r="Z28" s="56">
        <f t="shared" si="13"/>
        <v>7429</v>
      </c>
      <c r="AA28" s="53">
        <f t="shared" si="10"/>
        <v>1485.8</v>
      </c>
      <c r="AB28" s="16">
        <f t="shared" si="14"/>
        <v>3.8718520680453636</v>
      </c>
    </row>
    <row r="29" spans="2:28" ht="13.5">
      <c r="B29" s="8" t="s">
        <v>14</v>
      </c>
      <c r="C29" s="52">
        <v>0</v>
      </c>
      <c r="D29" s="52">
        <v>0</v>
      </c>
      <c r="E29" s="52">
        <v>1</v>
      </c>
      <c r="F29" s="52">
        <v>0</v>
      </c>
      <c r="G29" s="52">
        <v>2</v>
      </c>
      <c r="H29" s="52">
        <v>0</v>
      </c>
      <c r="I29" s="52">
        <v>1</v>
      </c>
      <c r="J29" s="52">
        <v>1</v>
      </c>
      <c r="K29" s="52">
        <v>2</v>
      </c>
      <c r="L29" s="52">
        <v>0</v>
      </c>
      <c r="M29" s="56">
        <f t="shared" si="11"/>
        <v>4</v>
      </c>
      <c r="N29" s="53">
        <f t="shared" si="9"/>
        <v>0.8</v>
      </c>
      <c r="O29" s="74">
        <f t="shared" si="12"/>
        <v>0.21344717182497333</v>
      </c>
      <c r="P29" s="52">
        <v>27</v>
      </c>
      <c r="Q29" s="52">
        <v>29</v>
      </c>
      <c r="R29" s="52">
        <v>25</v>
      </c>
      <c r="S29" s="52">
        <v>29</v>
      </c>
      <c r="T29" s="52">
        <v>29</v>
      </c>
      <c r="U29" s="52">
        <v>22</v>
      </c>
      <c r="V29" s="52">
        <v>32</v>
      </c>
      <c r="W29" s="52">
        <v>37</v>
      </c>
      <c r="X29" s="56">
        <v>44</v>
      </c>
      <c r="Y29" s="56">
        <v>35</v>
      </c>
      <c r="Z29" s="56">
        <f t="shared" si="13"/>
        <v>170</v>
      </c>
      <c r="AA29" s="53">
        <f t="shared" si="10"/>
        <v>34</v>
      </c>
      <c r="AB29" s="16">
        <f t="shared" si="14"/>
        <v>0.08860073382254836</v>
      </c>
    </row>
    <row r="30" spans="2:28" ht="13.5">
      <c r="B30" s="8" t="s">
        <v>15</v>
      </c>
      <c r="C30" s="52">
        <v>0</v>
      </c>
      <c r="D30" s="52">
        <v>1</v>
      </c>
      <c r="E30" s="52">
        <v>0</v>
      </c>
      <c r="F30" s="52">
        <v>0</v>
      </c>
      <c r="G30" s="52">
        <v>0</v>
      </c>
      <c r="H30" s="52">
        <v>1</v>
      </c>
      <c r="I30" s="52">
        <v>0</v>
      </c>
      <c r="J30" s="52">
        <v>0</v>
      </c>
      <c r="K30" s="52">
        <v>0</v>
      </c>
      <c r="L30" s="52">
        <v>1</v>
      </c>
      <c r="M30" s="56">
        <f t="shared" si="11"/>
        <v>2</v>
      </c>
      <c r="N30" s="53">
        <f t="shared" si="9"/>
        <v>0.4</v>
      </c>
      <c r="O30" s="74">
        <f t="shared" si="12"/>
        <v>0.10672358591248667</v>
      </c>
      <c r="P30" s="52">
        <v>59</v>
      </c>
      <c r="Q30" s="52">
        <v>56</v>
      </c>
      <c r="R30" s="52">
        <v>42</v>
      </c>
      <c r="S30" s="52">
        <v>48</v>
      </c>
      <c r="T30" s="52">
        <v>54</v>
      </c>
      <c r="U30" s="52">
        <v>44</v>
      </c>
      <c r="V30" s="52">
        <v>46</v>
      </c>
      <c r="W30" s="52">
        <v>29</v>
      </c>
      <c r="X30" s="56">
        <v>32</v>
      </c>
      <c r="Y30" s="56">
        <v>33</v>
      </c>
      <c r="Z30" s="56">
        <f t="shared" si="13"/>
        <v>184</v>
      </c>
      <c r="AA30" s="53">
        <f t="shared" si="10"/>
        <v>36.8</v>
      </c>
      <c r="AB30" s="16">
        <f t="shared" si="14"/>
        <v>0.09589726484322882</v>
      </c>
    </row>
    <row r="31" spans="2:28" ht="13.5">
      <c r="B31" s="8" t="s">
        <v>16</v>
      </c>
      <c r="C31" s="52">
        <v>1</v>
      </c>
      <c r="D31" s="52">
        <v>4</v>
      </c>
      <c r="E31" s="52">
        <v>1</v>
      </c>
      <c r="F31" s="52">
        <v>3</v>
      </c>
      <c r="G31" s="52">
        <v>2</v>
      </c>
      <c r="H31" s="52">
        <v>2</v>
      </c>
      <c r="I31" s="52">
        <v>0</v>
      </c>
      <c r="J31" s="52">
        <v>4</v>
      </c>
      <c r="K31" s="52">
        <v>3</v>
      </c>
      <c r="L31" s="52">
        <v>1</v>
      </c>
      <c r="M31" s="56">
        <f t="shared" si="11"/>
        <v>10</v>
      </c>
      <c r="N31" s="53">
        <f t="shared" si="9"/>
        <v>2</v>
      </c>
      <c r="O31" s="74">
        <f t="shared" si="12"/>
        <v>0.5336179295624333</v>
      </c>
      <c r="P31" s="52">
        <v>126</v>
      </c>
      <c r="Q31" s="52">
        <v>140</v>
      </c>
      <c r="R31" s="52">
        <v>135</v>
      </c>
      <c r="S31" s="52">
        <v>134</v>
      </c>
      <c r="T31" s="52">
        <v>165</v>
      </c>
      <c r="U31" s="52">
        <v>133</v>
      </c>
      <c r="V31" s="52">
        <v>170</v>
      </c>
      <c r="W31" s="52">
        <v>165</v>
      </c>
      <c r="X31" s="56">
        <v>169</v>
      </c>
      <c r="Y31" s="56">
        <v>162</v>
      </c>
      <c r="Z31" s="56">
        <f t="shared" si="13"/>
        <v>799</v>
      </c>
      <c r="AA31" s="53">
        <f t="shared" si="10"/>
        <v>159.8</v>
      </c>
      <c r="AB31" s="16">
        <f t="shared" si="14"/>
        <v>0.41642344896597727</v>
      </c>
    </row>
    <row r="32" spans="2:28" ht="13.5">
      <c r="B32" s="8" t="s">
        <v>17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6">
        <f t="shared" si="11"/>
        <v>0</v>
      </c>
      <c r="N32" s="53">
        <f t="shared" si="9"/>
        <v>0</v>
      </c>
      <c r="O32" s="74">
        <f t="shared" si="12"/>
        <v>0</v>
      </c>
      <c r="P32" s="52">
        <v>6980</v>
      </c>
      <c r="Q32" s="52">
        <v>7187</v>
      </c>
      <c r="R32" s="52">
        <v>7079</v>
      </c>
      <c r="S32" s="52">
        <v>6655</v>
      </c>
      <c r="T32" s="52">
        <v>5941</v>
      </c>
      <c r="U32" s="52">
        <v>6250</v>
      </c>
      <c r="V32" s="52">
        <v>6197</v>
      </c>
      <c r="W32" s="52">
        <v>5794</v>
      </c>
      <c r="X32" s="56">
        <v>5103</v>
      </c>
      <c r="Y32" s="56">
        <v>5154</v>
      </c>
      <c r="Z32" s="56">
        <f t="shared" si="13"/>
        <v>28498</v>
      </c>
      <c r="AA32" s="53">
        <f t="shared" si="10"/>
        <v>5699.6</v>
      </c>
      <c r="AB32" s="16">
        <f t="shared" si="14"/>
        <v>14.852610073382255</v>
      </c>
    </row>
    <row r="33" spans="2:28" ht="13.5">
      <c r="B33" s="8" t="s">
        <v>18</v>
      </c>
      <c r="C33" s="52">
        <v>58</v>
      </c>
      <c r="D33" s="52">
        <v>65</v>
      </c>
      <c r="E33" s="52">
        <v>87</v>
      </c>
      <c r="F33" s="52">
        <v>69</v>
      </c>
      <c r="G33" s="52">
        <v>50</v>
      </c>
      <c r="H33" s="52">
        <v>79</v>
      </c>
      <c r="I33" s="52">
        <v>80</v>
      </c>
      <c r="J33" s="52">
        <v>66</v>
      </c>
      <c r="K33" s="52">
        <v>66</v>
      </c>
      <c r="L33" s="52">
        <v>77</v>
      </c>
      <c r="M33" s="56">
        <f t="shared" si="11"/>
        <v>368</v>
      </c>
      <c r="N33" s="53">
        <f t="shared" si="9"/>
        <v>73.6</v>
      </c>
      <c r="O33" s="74">
        <f t="shared" si="12"/>
        <v>19.637139807897544</v>
      </c>
      <c r="P33" s="52">
        <v>913</v>
      </c>
      <c r="Q33" s="52">
        <v>1055</v>
      </c>
      <c r="R33" s="52">
        <v>1106</v>
      </c>
      <c r="S33" s="52">
        <v>889</v>
      </c>
      <c r="T33" s="52">
        <v>739</v>
      </c>
      <c r="U33" s="52">
        <v>869</v>
      </c>
      <c r="V33" s="52">
        <v>972</v>
      </c>
      <c r="W33" s="52">
        <v>870</v>
      </c>
      <c r="X33" s="56">
        <v>831</v>
      </c>
      <c r="Y33" s="56">
        <v>905</v>
      </c>
      <c r="Z33" s="56">
        <f t="shared" si="13"/>
        <v>4447</v>
      </c>
      <c r="AA33" s="53">
        <f t="shared" si="10"/>
        <v>889.4</v>
      </c>
      <c r="AB33" s="16">
        <f t="shared" si="14"/>
        <v>2.317690960640427</v>
      </c>
    </row>
    <row r="34" spans="2:28" ht="14.25" thickBot="1">
      <c r="B34" s="8" t="s">
        <v>7</v>
      </c>
      <c r="C34" s="52">
        <v>10</v>
      </c>
      <c r="D34" s="52">
        <v>5</v>
      </c>
      <c r="E34" s="52">
        <v>13</v>
      </c>
      <c r="F34" s="52">
        <v>11</v>
      </c>
      <c r="G34" s="52">
        <v>21</v>
      </c>
      <c r="H34" s="52">
        <v>15</v>
      </c>
      <c r="I34" s="52">
        <v>16</v>
      </c>
      <c r="J34" s="52">
        <v>11</v>
      </c>
      <c r="K34" s="52">
        <v>9</v>
      </c>
      <c r="L34" s="52">
        <v>18</v>
      </c>
      <c r="M34" s="79">
        <f t="shared" si="11"/>
        <v>69</v>
      </c>
      <c r="N34" s="80">
        <f t="shared" si="9"/>
        <v>13.8</v>
      </c>
      <c r="O34" s="145">
        <f t="shared" si="12"/>
        <v>3.6819637139807897</v>
      </c>
      <c r="P34" s="52">
        <v>545</v>
      </c>
      <c r="Q34" s="52">
        <v>433</v>
      </c>
      <c r="R34" s="52">
        <v>508</v>
      </c>
      <c r="S34" s="52">
        <v>748</v>
      </c>
      <c r="T34" s="52">
        <v>799</v>
      </c>
      <c r="U34" s="52">
        <v>723</v>
      </c>
      <c r="V34" s="52">
        <v>619</v>
      </c>
      <c r="W34" s="52">
        <v>585</v>
      </c>
      <c r="X34" s="56">
        <v>550</v>
      </c>
      <c r="Y34" s="56">
        <v>529</v>
      </c>
      <c r="Z34" s="79">
        <f t="shared" si="13"/>
        <v>3006</v>
      </c>
      <c r="AA34" s="80">
        <f t="shared" si="10"/>
        <v>601.2</v>
      </c>
      <c r="AB34" s="146">
        <f t="shared" si="14"/>
        <v>1.5666694462975317</v>
      </c>
    </row>
    <row r="35" spans="2:28" ht="14.25" thickBot="1">
      <c r="B35" s="50" t="s">
        <v>120</v>
      </c>
      <c r="C35" s="55">
        <f>SUM(C24:C34)</f>
        <v>358</v>
      </c>
      <c r="D35" s="55">
        <f>SUM(D24:D34)</f>
        <v>319</v>
      </c>
      <c r="E35" s="55">
        <f aca="true" t="shared" si="15" ref="E35:J35">SUM(E24:E34)</f>
        <v>395</v>
      </c>
      <c r="F35" s="55">
        <f t="shared" si="15"/>
        <v>346</v>
      </c>
      <c r="G35" s="55">
        <f t="shared" si="15"/>
        <v>352</v>
      </c>
      <c r="H35" s="55">
        <f t="shared" si="15"/>
        <v>357</v>
      </c>
      <c r="I35" s="55">
        <f t="shared" si="15"/>
        <v>386</v>
      </c>
      <c r="J35" s="55">
        <f t="shared" si="15"/>
        <v>368</v>
      </c>
      <c r="K35" s="55">
        <f>SUM(K24:K34)</f>
        <v>344</v>
      </c>
      <c r="L35" s="55">
        <f>SUM(L24:L34)</f>
        <v>419</v>
      </c>
      <c r="M35" s="55">
        <f t="shared" si="11"/>
        <v>1874</v>
      </c>
      <c r="N35" s="147">
        <f t="shared" si="9"/>
        <v>374.8</v>
      </c>
      <c r="O35" s="73">
        <f t="shared" si="12"/>
        <v>100</v>
      </c>
      <c r="P35" s="55">
        <f>SUM(P24:P34)</f>
        <v>43044</v>
      </c>
      <c r="Q35" s="55">
        <f>SUM(Q24:Q34)</f>
        <v>42022</v>
      </c>
      <c r="R35" s="55">
        <f aca="true" t="shared" si="16" ref="R35:Y35">SUM(R24:R34)</f>
        <v>42589</v>
      </c>
      <c r="S35" s="55">
        <f t="shared" si="16"/>
        <v>40062</v>
      </c>
      <c r="T35" s="55">
        <f t="shared" si="16"/>
        <v>38274</v>
      </c>
      <c r="U35" s="55">
        <f t="shared" si="16"/>
        <v>38021</v>
      </c>
      <c r="V35" s="55">
        <f t="shared" si="16"/>
        <v>37743</v>
      </c>
      <c r="W35" s="55">
        <f t="shared" si="16"/>
        <v>38523</v>
      </c>
      <c r="X35" s="55">
        <f t="shared" si="16"/>
        <v>38875</v>
      </c>
      <c r="Y35" s="55">
        <f t="shared" si="16"/>
        <v>38710</v>
      </c>
      <c r="Z35" s="55">
        <f t="shared" si="13"/>
        <v>191872</v>
      </c>
      <c r="AA35" s="147">
        <f t="shared" si="10"/>
        <v>38374.4</v>
      </c>
      <c r="AB35" s="17">
        <f t="shared" si="14"/>
        <v>100</v>
      </c>
    </row>
    <row r="36" ht="14.25" thickBot="1" thickTop="1"/>
    <row r="37" spans="2:28" ht="14.25" thickBot="1" thickTop="1">
      <c r="B37" s="19"/>
      <c r="C37" s="4" t="s">
        <v>103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152" t="s">
        <v>103</v>
      </c>
      <c r="O37" s="153"/>
      <c r="P37" s="4" t="s">
        <v>117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142"/>
      <c r="AB37" s="14" t="s">
        <v>118</v>
      </c>
    </row>
    <row r="38" spans="2:28" ht="13.5" thickBot="1">
      <c r="B38" s="2" t="s">
        <v>8</v>
      </c>
      <c r="C38" s="156">
        <f aca="true" t="shared" si="17" ref="C38:L38">C23</f>
        <v>1994</v>
      </c>
      <c r="D38" s="3">
        <f t="shared" si="17"/>
        <v>1995</v>
      </c>
      <c r="E38" s="3">
        <f t="shared" si="17"/>
        <v>1996</v>
      </c>
      <c r="F38" s="3">
        <f t="shared" si="17"/>
        <v>1997</v>
      </c>
      <c r="G38" s="3">
        <f t="shared" si="17"/>
        <v>1998</v>
      </c>
      <c r="H38" s="3">
        <f t="shared" si="17"/>
        <v>1999</v>
      </c>
      <c r="I38" s="3">
        <f t="shared" si="17"/>
        <v>2000</v>
      </c>
      <c r="J38" s="3">
        <f t="shared" si="17"/>
        <v>2001</v>
      </c>
      <c r="K38" s="3">
        <f t="shared" si="17"/>
        <v>2002</v>
      </c>
      <c r="L38" s="3">
        <f t="shared" si="17"/>
        <v>2003</v>
      </c>
      <c r="M38" s="3" t="s">
        <v>3</v>
      </c>
      <c r="N38" s="154" t="s">
        <v>4</v>
      </c>
      <c r="O38" s="72" t="s">
        <v>5</v>
      </c>
      <c r="P38" s="9">
        <v>1994</v>
      </c>
      <c r="Q38" s="3">
        <v>1995</v>
      </c>
      <c r="R38" s="3">
        <v>1996</v>
      </c>
      <c r="S38" s="3">
        <v>1997</v>
      </c>
      <c r="T38" s="3">
        <v>1998</v>
      </c>
      <c r="U38" s="3">
        <v>1999</v>
      </c>
      <c r="V38" s="3">
        <v>2000</v>
      </c>
      <c r="W38" s="3">
        <v>2001</v>
      </c>
      <c r="X38" s="3">
        <v>2002</v>
      </c>
      <c r="Y38" s="3">
        <v>2003</v>
      </c>
      <c r="Z38" s="3" t="s">
        <v>3</v>
      </c>
      <c r="AA38" s="143" t="s">
        <v>4</v>
      </c>
      <c r="AB38" s="155" t="s">
        <v>5</v>
      </c>
    </row>
    <row r="39" spans="2:28" ht="13.5">
      <c r="B39" s="8" t="s">
        <v>9</v>
      </c>
      <c r="C39" s="52">
        <v>1</v>
      </c>
      <c r="D39" s="52">
        <v>1</v>
      </c>
      <c r="E39" s="52">
        <v>0</v>
      </c>
      <c r="F39" s="52">
        <v>0</v>
      </c>
      <c r="G39" s="52">
        <v>1</v>
      </c>
      <c r="H39" s="52">
        <v>1</v>
      </c>
      <c r="I39" s="52">
        <v>0</v>
      </c>
      <c r="J39" s="52">
        <v>2</v>
      </c>
      <c r="K39" s="52">
        <v>1</v>
      </c>
      <c r="L39" s="52">
        <v>0</v>
      </c>
      <c r="M39" s="56">
        <f>SUM(H39:L39)</f>
        <v>4</v>
      </c>
      <c r="N39" s="53">
        <f aca="true" t="shared" si="18" ref="N39:N50">M39/5</f>
        <v>0.8</v>
      </c>
      <c r="O39" s="74">
        <f>M39/M$50*100</f>
        <v>5.47945205479452</v>
      </c>
      <c r="P39" s="52">
        <v>74</v>
      </c>
      <c r="Q39" s="52">
        <v>50</v>
      </c>
      <c r="R39" s="52">
        <v>51</v>
      </c>
      <c r="S39" s="52">
        <v>69</v>
      </c>
      <c r="T39" s="52">
        <v>67</v>
      </c>
      <c r="U39" s="52">
        <v>71</v>
      </c>
      <c r="V39" s="52">
        <v>70</v>
      </c>
      <c r="W39" s="52">
        <v>68</v>
      </c>
      <c r="X39" s="56">
        <v>75</v>
      </c>
      <c r="Y39" s="56">
        <v>57</v>
      </c>
      <c r="Z39" s="56">
        <f aca="true" t="shared" si="19" ref="Z39:Z50">SUM(U39:Y39)</f>
        <v>341</v>
      </c>
      <c r="AA39" s="53">
        <f aca="true" t="shared" si="20" ref="AA39:AA50">Z39/5</f>
        <v>68.2</v>
      </c>
      <c r="AB39" s="144">
        <f>Z39/Z$50*100</f>
        <v>11.626321172860553</v>
      </c>
    </row>
    <row r="40" spans="2:28" ht="13.5">
      <c r="B40" s="8" t="s">
        <v>10</v>
      </c>
      <c r="C40" s="52">
        <v>1</v>
      </c>
      <c r="D40" s="52">
        <v>2</v>
      </c>
      <c r="E40" s="52">
        <v>0</v>
      </c>
      <c r="F40" s="52">
        <v>0</v>
      </c>
      <c r="G40" s="52">
        <v>1</v>
      </c>
      <c r="H40" s="52">
        <v>0</v>
      </c>
      <c r="I40" s="52">
        <v>0</v>
      </c>
      <c r="J40" s="52">
        <v>1</v>
      </c>
      <c r="K40" s="52">
        <v>0</v>
      </c>
      <c r="L40" s="52">
        <v>0</v>
      </c>
      <c r="M40" s="56">
        <f aca="true" t="shared" si="21" ref="M40:M50">SUM(H40:L40)</f>
        <v>1</v>
      </c>
      <c r="N40" s="53">
        <f t="shared" si="18"/>
        <v>0.2</v>
      </c>
      <c r="O40" s="74">
        <f aca="true" t="shared" si="22" ref="O40:O50">M40/M$50*100</f>
        <v>1.36986301369863</v>
      </c>
      <c r="P40" s="52">
        <v>83</v>
      </c>
      <c r="Q40" s="52">
        <v>77</v>
      </c>
      <c r="R40" s="52">
        <v>76</v>
      </c>
      <c r="S40" s="52">
        <v>70</v>
      </c>
      <c r="T40" s="52">
        <v>68</v>
      </c>
      <c r="U40" s="52">
        <v>64</v>
      </c>
      <c r="V40" s="52">
        <v>74</v>
      </c>
      <c r="W40" s="52">
        <v>75</v>
      </c>
      <c r="X40" s="56">
        <v>83</v>
      </c>
      <c r="Y40" s="56">
        <v>68</v>
      </c>
      <c r="Z40" s="56">
        <f t="shared" si="19"/>
        <v>364</v>
      </c>
      <c r="AA40" s="53">
        <f t="shared" si="20"/>
        <v>72.8</v>
      </c>
      <c r="AB40" s="16">
        <f aca="true" t="shared" si="23" ref="AB40:AB50">Z40/Z$50*100</f>
        <v>12.410501193317423</v>
      </c>
    </row>
    <row r="41" spans="2:28" ht="13.5">
      <c r="B41" s="8" t="s">
        <v>11</v>
      </c>
      <c r="C41" s="52">
        <v>6</v>
      </c>
      <c r="D41" s="52">
        <v>9</v>
      </c>
      <c r="E41" s="52">
        <v>8</v>
      </c>
      <c r="F41" s="52">
        <v>7</v>
      </c>
      <c r="G41" s="52">
        <v>5</v>
      </c>
      <c r="H41" s="52">
        <v>11</v>
      </c>
      <c r="I41" s="52">
        <v>14</v>
      </c>
      <c r="J41" s="52">
        <v>5</v>
      </c>
      <c r="K41" s="52">
        <v>9</v>
      </c>
      <c r="L41" s="52">
        <v>11</v>
      </c>
      <c r="M41" s="56">
        <f t="shared" si="21"/>
        <v>50</v>
      </c>
      <c r="N41" s="53">
        <f t="shared" si="18"/>
        <v>10</v>
      </c>
      <c r="O41" s="74">
        <f t="shared" si="22"/>
        <v>68.4931506849315</v>
      </c>
      <c r="P41" s="52">
        <v>239</v>
      </c>
      <c r="Q41" s="52">
        <v>283</v>
      </c>
      <c r="R41" s="52">
        <v>242</v>
      </c>
      <c r="S41" s="52">
        <v>251</v>
      </c>
      <c r="T41" s="52">
        <v>254</v>
      </c>
      <c r="U41" s="52">
        <v>245</v>
      </c>
      <c r="V41" s="52">
        <v>270</v>
      </c>
      <c r="W41" s="52">
        <v>253</v>
      </c>
      <c r="X41" s="56">
        <v>256</v>
      </c>
      <c r="Y41" s="56">
        <v>271</v>
      </c>
      <c r="Z41" s="56">
        <f t="shared" si="19"/>
        <v>1295</v>
      </c>
      <c r="AA41" s="53">
        <f t="shared" si="20"/>
        <v>259</v>
      </c>
      <c r="AB41" s="16">
        <f t="shared" si="23"/>
        <v>44.1527446300716</v>
      </c>
    </row>
    <row r="42" spans="2:28" ht="13.5">
      <c r="B42" s="8" t="s">
        <v>12</v>
      </c>
      <c r="C42" s="52">
        <v>4</v>
      </c>
      <c r="D42" s="52">
        <v>4</v>
      </c>
      <c r="E42" s="52">
        <v>4</v>
      </c>
      <c r="F42" s="52">
        <v>1</v>
      </c>
      <c r="G42" s="52">
        <v>2</v>
      </c>
      <c r="H42" s="52">
        <v>4</v>
      </c>
      <c r="I42" s="52">
        <v>3</v>
      </c>
      <c r="J42" s="52">
        <v>2</v>
      </c>
      <c r="K42" s="52">
        <v>3</v>
      </c>
      <c r="L42" s="52">
        <v>1</v>
      </c>
      <c r="M42" s="56">
        <f t="shared" si="21"/>
        <v>13</v>
      </c>
      <c r="N42" s="53">
        <f t="shared" si="18"/>
        <v>2.6</v>
      </c>
      <c r="O42" s="74">
        <f t="shared" si="22"/>
        <v>17.80821917808219</v>
      </c>
      <c r="P42" s="52">
        <v>124</v>
      </c>
      <c r="Q42" s="52">
        <v>134</v>
      </c>
      <c r="R42" s="52">
        <v>131</v>
      </c>
      <c r="S42" s="52">
        <v>118</v>
      </c>
      <c r="T42" s="52">
        <v>109</v>
      </c>
      <c r="U42" s="52">
        <v>118</v>
      </c>
      <c r="V42" s="52">
        <v>103</v>
      </c>
      <c r="W42" s="52">
        <v>145</v>
      </c>
      <c r="X42" s="56">
        <v>141</v>
      </c>
      <c r="Y42" s="56">
        <v>149</v>
      </c>
      <c r="Z42" s="56">
        <f t="shared" si="19"/>
        <v>656</v>
      </c>
      <c r="AA42" s="53">
        <f t="shared" si="20"/>
        <v>131.2</v>
      </c>
      <c r="AB42" s="16">
        <f t="shared" si="23"/>
        <v>22.36617797476986</v>
      </c>
    </row>
    <row r="43" spans="2:28" ht="13.5">
      <c r="B43" s="8" t="s">
        <v>13</v>
      </c>
      <c r="C43" s="52">
        <v>0</v>
      </c>
      <c r="D43" s="52">
        <v>2</v>
      </c>
      <c r="E43" s="52">
        <v>3</v>
      </c>
      <c r="F43" s="52">
        <v>1</v>
      </c>
      <c r="G43" s="52">
        <v>1</v>
      </c>
      <c r="H43" s="52">
        <v>1</v>
      </c>
      <c r="I43" s="52">
        <v>0</v>
      </c>
      <c r="J43" s="52">
        <v>0</v>
      </c>
      <c r="K43" s="52">
        <v>0</v>
      </c>
      <c r="L43" s="52">
        <v>0</v>
      </c>
      <c r="M43" s="56">
        <f t="shared" si="21"/>
        <v>1</v>
      </c>
      <c r="N43" s="53">
        <f t="shared" si="18"/>
        <v>0.2</v>
      </c>
      <c r="O43" s="74">
        <f t="shared" si="22"/>
        <v>1.36986301369863</v>
      </c>
      <c r="P43" s="52">
        <v>13</v>
      </c>
      <c r="Q43" s="52">
        <v>13</v>
      </c>
      <c r="R43" s="52">
        <v>9</v>
      </c>
      <c r="S43" s="52">
        <v>9</v>
      </c>
      <c r="T43" s="52">
        <v>7</v>
      </c>
      <c r="U43" s="52">
        <v>5</v>
      </c>
      <c r="V43" s="52">
        <v>6</v>
      </c>
      <c r="W43" s="52">
        <v>7</v>
      </c>
      <c r="X43" s="56">
        <v>7</v>
      </c>
      <c r="Y43" s="56">
        <v>6</v>
      </c>
      <c r="Z43" s="56">
        <f t="shared" si="19"/>
        <v>31</v>
      </c>
      <c r="AA43" s="53">
        <f t="shared" si="20"/>
        <v>6.2</v>
      </c>
      <c r="AB43" s="16">
        <f t="shared" si="23"/>
        <v>1.0569382884418685</v>
      </c>
    </row>
    <row r="44" spans="2:28" ht="13.5">
      <c r="B44" s="8" t="s">
        <v>14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6">
        <f t="shared" si="21"/>
        <v>0</v>
      </c>
      <c r="N44" s="53">
        <f t="shared" si="18"/>
        <v>0</v>
      </c>
      <c r="O44" s="74">
        <f t="shared" si="22"/>
        <v>0</v>
      </c>
      <c r="P44" s="52">
        <v>0</v>
      </c>
      <c r="Q44" s="52">
        <v>1</v>
      </c>
      <c r="R44" s="52">
        <v>1</v>
      </c>
      <c r="S44" s="52">
        <v>0</v>
      </c>
      <c r="T44" s="52">
        <v>0</v>
      </c>
      <c r="U44" s="52">
        <v>0</v>
      </c>
      <c r="V44" s="52">
        <v>2</v>
      </c>
      <c r="W44" s="52">
        <v>2</v>
      </c>
      <c r="X44" s="56">
        <v>0</v>
      </c>
      <c r="Y44" s="56">
        <v>1</v>
      </c>
      <c r="Z44" s="56">
        <f t="shared" si="19"/>
        <v>5</v>
      </c>
      <c r="AA44" s="53">
        <f t="shared" si="20"/>
        <v>1</v>
      </c>
      <c r="AB44" s="16">
        <f t="shared" si="23"/>
        <v>0.17047391749062393</v>
      </c>
    </row>
    <row r="45" spans="2:28" ht="13.5">
      <c r="B45" s="8" t="s">
        <v>15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6">
        <f t="shared" si="21"/>
        <v>0</v>
      </c>
      <c r="N45" s="53">
        <f t="shared" si="18"/>
        <v>0</v>
      </c>
      <c r="O45" s="74">
        <f t="shared" si="22"/>
        <v>0</v>
      </c>
      <c r="P45" s="52">
        <v>0</v>
      </c>
      <c r="Q45" s="52">
        <v>1</v>
      </c>
      <c r="R45" s="52">
        <v>0</v>
      </c>
      <c r="S45" s="52">
        <v>0</v>
      </c>
      <c r="T45" s="52">
        <v>1</v>
      </c>
      <c r="U45" s="52">
        <v>0</v>
      </c>
      <c r="V45" s="52">
        <v>0</v>
      </c>
      <c r="W45" s="52">
        <v>0</v>
      </c>
      <c r="X45" s="56">
        <v>0</v>
      </c>
      <c r="Y45" s="56">
        <v>0</v>
      </c>
      <c r="Z45" s="56">
        <f t="shared" si="19"/>
        <v>0</v>
      </c>
      <c r="AA45" s="53">
        <f t="shared" si="20"/>
        <v>0</v>
      </c>
      <c r="AB45" s="16">
        <f t="shared" si="23"/>
        <v>0</v>
      </c>
    </row>
    <row r="46" spans="2:28" ht="13.5">
      <c r="B46" s="8" t="s">
        <v>16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6">
        <f t="shared" si="21"/>
        <v>0</v>
      </c>
      <c r="N46" s="53">
        <f t="shared" si="18"/>
        <v>0</v>
      </c>
      <c r="O46" s="74">
        <f t="shared" si="22"/>
        <v>0</v>
      </c>
      <c r="P46" s="52">
        <v>1</v>
      </c>
      <c r="Q46" s="52">
        <v>1</v>
      </c>
      <c r="R46" s="52">
        <v>1</v>
      </c>
      <c r="S46" s="52">
        <v>2</v>
      </c>
      <c r="T46" s="52">
        <v>2</v>
      </c>
      <c r="U46" s="52">
        <v>0</v>
      </c>
      <c r="V46" s="52">
        <v>0</v>
      </c>
      <c r="W46" s="52">
        <v>1</v>
      </c>
      <c r="X46" s="56">
        <v>0</v>
      </c>
      <c r="Y46" s="56">
        <v>3</v>
      </c>
      <c r="Z46" s="56">
        <f t="shared" si="19"/>
        <v>4</v>
      </c>
      <c r="AA46" s="53">
        <f t="shared" si="20"/>
        <v>0.8</v>
      </c>
      <c r="AB46" s="16">
        <f t="shared" si="23"/>
        <v>0.13637913399249915</v>
      </c>
    </row>
    <row r="47" spans="2:28" ht="13.5">
      <c r="B47" s="8" t="s">
        <v>17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6">
        <f t="shared" si="21"/>
        <v>0</v>
      </c>
      <c r="N47" s="53">
        <f t="shared" si="18"/>
        <v>0</v>
      </c>
      <c r="O47" s="74">
        <f t="shared" si="22"/>
        <v>0</v>
      </c>
      <c r="P47" s="52">
        <v>63</v>
      </c>
      <c r="Q47" s="52">
        <v>46</v>
      </c>
      <c r="R47" s="52">
        <v>44</v>
      </c>
      <c r="S47" s="52">
        <v>45</v>
      </c>
      <c r="T47" s="52">
        <v>39</v>
      </c>
      <c r="U47" s="52">
        <v>28</v>
      </c>
      <c r="V47" s="52">
        <v>29</v>
      </c>
      <c r="W47" s="52">
        <v>43</v>
      </c>
      <c r="X47" s="56">
        <v>36</v>
      </c>
      <c r="Y47" s="56">
        <v>33</v>
      </c>
      <c r="Z47" s="56">
        <f t="shared" si="19"/>
        <v>169</v>
      </c>
      <c r="AA47" s="53">
        <f t="shared" si="20"/>
        <v>33.8</v>
      </c>
      <c r="AB47" s="16">
        <f t="shared" si="23"/>
        <v>5.762018411183089</v>
      </c>
    </row>
    <row r="48" spans="2:28" ht="13.5">
      <c r="B48" s="8" t="s">
        <v>18</v>
      </c>
      <c r="C48" s="52">
        <v>0</v>
      </c>
      <c r="D48" s="52">
        <v>1</v>
      </c>
      <c r="E48" s="52">
        <v>1</v>
      </c>
      <c r="F48" s="52">
        <v>0</v>
      </c>
      <c r="G48" s="52">
        <v>0</v>
      </c>
      <c r="H48" s="52">
        <v>2</v>
      </c>
      <c r="I48" s="52">
        <v>0</v>
      </c>
      <c r="J48" s="52">
        <v>0</v>
      </c>
      <c r="K48" s="52">
        <v>2</v>
      </c>
      <c r="L48" s="52">
        <v>0</v>
      </c>
      <c r="M48" s="56">
        <f t="shared" si="21"/>
        <v>4</v>
      </c>
      <c r="N48" s="53">
        <f t="shared" si="18"/>
        <v>0.8</v>
      </c>
      <c r="O48" s="74">
        <f t="shared" si="22"/>
        <v>5.47945205479452</v>
      </c>
      <c r="P48" s="52">
        <v>4</v>
      </c>
      <c r="Q48" s="52">
        <v>7</v>
      </c>
      <c r="R48" s="52">
        <v>6</v>
      </c>
      <c r="S48" s="52">
        <v>4</v>
      </c>
      <c r="T48" s="52">
        <v>2</v>
      </c>
      <c r="U48" s="52">
        <v>8</v>
      </c>
      <c r="V48" s="52">
        <v>4</v>
      </c>
      <c r="W48" s="52">
        <v>2</v>
      </c>
      <c r="X48" s="56">
        <v>4</v>
      </c>
      <c r="Y48" s="56">
        <v>4</v>
      </c>
      <c r="Z48" s="56">
        <f t="shared" si="19"/>
        <v>22</v>
      </c>
      <c r="AA48" s="53">
        <f t="shared" si="20"/>
        <v>4.4</v>
      </c>
      <c r="AB48" s="16">
        <f t="shared" si="23"/>
        <v>0.7500852369587453</v>
      </c>
    </row>
    <row r="49" spans="2:28" ht="14.25" thickBot="1">
      <c r="B49" s="8" t="s">
        <v>7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79">
        <f t="shared" si="21"/>
        <v>0</v>
      </c>
      <c r="N49" s="80">
        <f t="shared" si="18"/>
        <v>0</v>
      </c>
      <c r="O49" s="145">
        <f t="shared" si="22"/>
        <v>0</v>
      </c>
      <c r="P49" s="52">
        <v>4</v>
      </c>
      <c r="Q49" s="52">
        <v>1</v>
      </c>
      <c r="R49" s="52">
        <v>2</v>
      </c>
      <c r="S49" s="52">
        <v>2</v>
      </c>
      <c r="T49" s="52">
        <v>2</v>
      </c>
      <c r="U49" s="52">
        <v>16</v>
      </c>
      <c r="V49" s="52">
        <v>16</v>
      </c>
      <c r="W49" s="52">
        <v>6</v>
      </c>
      <c r="X49" s="56">
        <v>4</v>
      </c>
      <c r="Y49" s="56">
        <v>4</v>
      </c>
      <c r="Z49" s="79">
        <f t="shared" si="19"/>
        <v>46</v>
      </c>
      <c r="AA49" s="80">
        <f t="shared" si="20"/>
        <v>9.2</v>
      </c>
      <c r="AB49" s="146">
        <f t="shared" si="23"/>
        <v>1.5683600409137404</v>
      </c>
    </row>
    <row r="50" spans="2:28" ht="14.25" thickBot="1">
      <c r="B50" s="50" t="s">
        <v>121</v>
      </c>
      <c r="C50" s="55">
        <f>SUM(C39:C49)</f>
        <v>12</v>
      </c>
      <c r="D50" s="55">
        <f>SUM(D39:D49)</f>
        <v>19</v>
      </c>
      <c r="E50" s="55">
        <f aca="true" t="shared" si="24" ref="E50:J50">SUM(E39:E49)</f>
        <v>16</v>
      </c>
      <c r="F50" s="55">
        <f t="shared" si="24"/>
        <v>9</v>
      </c>
      <c r="G50" s="55">
        <f t="shared" si="24"/>
        <v>10</v>
      </c>
      <c r="H50" s="55">
        <f t="shared" si="24"/>
        <v>19</v>
      </c>
      <c r="I50" s="55">
        <f t="shared" si="24"/>
        <v>17</v>
      </c>
      <c r="J50" s="55">
        <f t="shared" si="24"/>
        <v>10</v>
      </c>
      <c r="K50" s="55">
        <f>SUM(K39:K49)</f>
        <v>15</v>
      </c>
      <c r="L50" s="55">
        <f>SUM(L39:L49)</f>
        <v>12</v>
      </c>
      <c r="M50" s="55">
        <f t="shared" si="21"/>
        <v>73</v>
      </c>
      <c r="N50" s="147">
        <f t="shared" si="18"/>
        <v>14.6</v>
      </c>
      <c r="O50" s="73">
        <f t="shared" si="22"/>
        <v>100</v>
      </c>
      <c r="P50" s="55">
        <f>SUM(P39:P49)</f>
        <v>605</v>
      </c>
      <c r="Q50" s="55">
        <f>SUM(Q39:Q49)</f>
        <v>614</v>
      </c>
      <c r="R50" s="55">
        <f aca="true" t="shared" si="25" ref="R50:Y50">SUM(R39:R49)</f>
        <v>563</v>
      </c>
      <c r="S50" s="55">
        <f t="shared" si="25"/>
        <v>570</v>
      </c>
      <c r="T50" s="55">
        <f t="shared" si="25"/>
        <v>551</v>
      </c>
      <c r="U50" s="55">
        <f t="shared" si="25"/>
        <v>555</v>
      </c>
      <c r="V50" s="55">
        <f t="shared" si="25"/>
        <v>574</v>
      </c>
      <c r="W50" s="55">
        <f t="shared" si="25"/>
        <v>602</v>
      </c>
      <c r="X50" s="55">
        <f t="shared" si="25"/>
        <v>606</v>
      </c>
      <c r="Y50" s="55">
        <f t="shared" si="25"/>
        <v>596</v>
      </c>
      <c r="Z50" s="55">
        <f t="shared" si="19"/>
        <v>2933</v>
      </c>
      <c r="AA50" s="147">
        <f t="shared" si="20"/>
        <v>586.6</v>
      </c>
      <c r="AB50" s="17">
        <f t="shared" si="23"/>
        <v>100</v>
      </c>
    </row>
    <row r="51" ht="13.5" thickTop="1"/>
  </sheetData>
  <printOptions/>
  <pageMargins left="0.75" right="0.75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89"/>
  <sheetViews>
    <sheetView workbookViewId="0" topLeftCell="A59">
      <selection activeCell="P64" sqref="P64:Y88"/>
    </sheetView>
  </sheetViews>
  <sheetFormatPr defaultColWidth="9.140625" defaultRowHeight="12.75"/>
  <cols>
    <col min="1" max="1" width="0.9921875" style="0" customWidth="1"/>
    <col min="2" max="2" width="19.57421875" style="0" customWidth="1"/>
    <col min="3" max="7" width="0" style="0" hidden="1" customWidth="1"/>
    <col min="13" max="13" width="0" style="0" hidden="1" customWidth="1"/>
    <col min="16" max="27" width="0" style="0" hidden="1" customWidth="1"/>
  </cols>
  <sheetData>
    <row r="1" spans="2:24" ht="12.75">
      <c r="B1" s="1" t="s">
        <v>0</v>
      </c>
      <c r="N1" s="10"/>
      <c r="W1" s="96"/>
      <c r="X1" s="96"/>
    </row>
    <row r="2" spans="2:14" ht="12.75">
      <c r="B2" s="1" t="s">
        <v>1</v>
      </c>
      <c r="N2" s="10"/>
    </row>
    <row r="3" spans="2:14" ht="12.75">
      <c r="B3" s="1" t="s">
        <v>2</v>
      </c>
      <c r="N3" s="10"/>
    </row>
    <row r="4" spans="2:28" ht="18">
      <c r="B4" s="97" t="s">
        <v>114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</row>
    <row r="5" spans="2:25" ht="18.75">
      <c r="B5" s="5" t="str">
        <f>Summary!B5</f>
        <v>Montgomery County - Pedestrian On Foot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1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2:25" ht="15.75" thickBot="1">
      <c r="B6" s="22" t="s">
        <v>41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2:28" ht="16.5" thickBot="1" thickTop="1">
      <c r="B7" s="23"/>
      <c r="C7" s="24" t="s">
        <v>103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157"/>
      <c r="P7" s="24" t="s">
        <v>117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128"/>
      <c r="AB7" s="88" t="s">
        <v>118</v>
      </c>
    </row>
    <row r="8" spans="2:28" ht="15.75" thickBot="1">
      <c r="B8" s="26" t="s">
        <v>41</v>
      </c>
      <c r="C8" s="27">
        <v>1994</v>
      </c>
      <c r="D8" s="28">
        <v>1995</v>
      </c>
      <c r="E8" s="28">
        <v>1996</v>
      </c>
      <c r="F8" s="28">
        <v>1997</v>
      </c>
      <c r="G8" s="28">
        <v>1998</v>
      </c>
      <c r="H8" s="28">
        <v>1999</v>
      </c>
      <c r="I8" s="28">
        <v>2000</v>
      </c>
      <c r="J8" s="69">
        <v>2001</v>
      </c>
      <c r="K8" s="69">
        <v>2002</v>
      </c>
      <c r="L8" s="69">
        <v>2003</v>
      </c>
      <c r="M8" s="28" t="s">
        <v>3</v>
      </c>
      <c r="N8" s="29" t="s">
        <v>4</v>
      </c>
      <c r="O8" s="129" t="s">
        <v>5</v>
      </c>
      <c r="P8" s="27">
        <v>1994</v>
      </c>
      <c r="Q8" s="140">
        <v>1995</v>
      </c>
      <c r="R8" s="140">
        <v>1996</v>
      </c>
      <c r="S8" s="140">
        <v>1997</v>
      </c>
      <c r="T8" s="140">
        <v>1998</v>
      </c>
      <c r="U8" s="140">
        <v>1999</v>
      </c>
      <c r="V8" s="28">
        <v>2000</v>
      </c>
      <c r="W8" s="69">
        <v>2001</v>
      </c>
      <c r="X8" s="28">
        <v>2002</v>
      </c>
      <c r="Y8" s="28">
        <v>2003</v>
      </c>
      <c r="Z8" s="28" t="s">
        <v>3</v>
      </c>
      <c r="AA8" s="130" t="s">
        <v>4</v>
      </c>
      <c r="AB8" s="131" t="s">
        <v>5</v>
      </c>
    </row>
    <row r="9" spans="2:28" ht="15.75">
      <c r="B9" s="30" t="s">
        <v>42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8">
        <f>SUM(H9:L9)</f>
        <v>0</v>
      </c>
      <c r="N9" s="59">
        <f aca="true" t="shared" si="0" ref="N9:N33">M9/5</f>
        <v>0</v>
      </c>
      <c r="O9" s="132">
        <f>M9/M$33*100</f>
        <v>0</v>
      </c>
      <c r="P9" s="57">
        <v>1073</v>
      </c>
      <c r="Q9" s="57">
        <v>1055</v>
      </c>
      <c r="R9" s="57">
        <v>1027</v>
      </c>
      <c r="S9" s="57">
        <v>1012</v>
      </c>
      <c r="T9" s="57">
        <v>1010</v>
      </c>
      <c r="U9" s="57">
        <v>886</v>
      </c>
      <c r="V9" s="57">
        <v>899</v>
      </c>
      <c r="W9" s="57">
        <v>838</v>
      </c>
      <c r="X9" s="58">
        <v>843</v>
      </c>
      <c r="Y9" s="58">
        <v>938</v>
      </c>
      <c r="Z9" s="58">
        <f>SUM(U9:Y9)</f>
        <v>4404</v>
      </c>
      <c r="AA9" s="59">
        <f aca="true" t="shared" si="1" ref="AA9:AA33">Z9/5</f>
        <v>880.8</v>
      </c>
      <c r="AB9" s="133">
        <f>Z9/Z$33*100</f>
        <v>0.8606689531850028</v>
      </c>
    </row>
    <row r="10" spans="2:28" ht="15.75">
      <c r="B10" s="31" t="s">
        <v>43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8">
        <f aca="true" t="shared" si="2" ref="M10:M32">SUM(H10:L10)</f>
        <v>0</v>
      </c>
      <c r="N10" s="59">
        <f t="shared" si="0"/>
        <v>0</v>
      </c>
      <c r="O10" s="132">
        <f aca="true" t="shared" si="3" ref="O10:O33">M10/M$33*100</f>
        <v>0</v>
      </c>
      <c r="P10" s="57">
        <v>8196</v>
      </c>
      <c r="Q10" s="57">
        <v>8166</v>
      </c>
      <c r="R10" s="57">
        <v>8236</v>
      </c>
      <c r="S10" s="57">
        <v>8192</v>
      </c>
      <c r="T10" s="57">
        <v>7992</v>
      </c>
      <c r="U10" s="57">
        <v>8375</v>
      </c>
      <c r="V10" s="57">
        <v>8811</v>
      </c>
      <c r="W10" s="57">
        <v>8986</v>
      </c>
      <c r="X10" s="58">
        <v>9769</v>
      </c>
      <c r="Y10" s="58">
        <v>10451</v>
      </c>
      <c r="Z10" s="58">
        <f aca="true" t="shared" si="4" ref="Z10:Z32">SUM(U10:Y10)</f>
        <v>46392</v>
      </c>
      <c r="AA10" s="59">
        <f t="shared" si="1"/>
        <v>9278.4</v>
      </c>
      <c r="AB10" s="90">
        <f aca="true" t="shared" si="5" ref="AB10:AB33">Z10/Z$33*100</f>
        <v>9.06633834608507</v>
      </c>
    </row>
    <row r="11" spans="2:28" ht="15.75">
      <c r="B11" s="30" t="s">
        <v>44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8">
        <f t="shared" si="2"/>
        <v>0</v>
      </c>
      <c r="N11" s="59">
        <f t="shared" si="0"/>
        <v>0</v>
      </c>
      <c r="O11" s="132">
        <f t="shared" si="3"/>
        <v>0</v>
      </c>
      <c r="P11" s="57">
        <v>12045</v>
      </c>
      <c r="Q11" s="57">
        <v>11887</v>
      </c>
      <c r="R11" s="57">
        <v>12869</v>
      </c>
      <c r="S11" s="57">
        <v>12825</v>
      </c>
      <c r="T11" s="57">
        <v>12891</v>
      </c>
      <c r="U11" s="57">
        <v>13200</v>
      </c>
      <c r="V11" s="57">
        <v>12521</v>
      </c>
      <c r="W11" s="57">
        <v>13565</v>
      </c>
      <c r="X11" s="58">
        <v>15073</v>
      </c>
      <c r="Y11" s="58">
        <v>15917</v>
      </c>
      <c r="Z11" s="58">
        <f t="shared" si="4"/>
        <v>70276</v>
      </c>
      <c r="AA11" s="59">
        <f t="shared" si="1"/>
        <v>14055.2</v>
      </c>
      <c r="AB11" s="90">
        <f t="shared" si="5"/>
        <v>13.733962614448059</v>
      </c>
    </row>
    <row r="12" spans="2:28" ht="15.75">
      <c r="B12" s="31" t="s">
        <v>45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8">
        <f t="shared" si="2"/>
        <v>0</v>
      </c>
      <c r="N12" s="59">
        <f t="shared" si="0"/>
        <v>0</v>
      </c>
      <c r="O12" s="132">
        <f t="shared" si="3"/>
        <v>0</v>
      </c>
      <c r="P12" s="57">
        <v>776</v>
      </c>
      <c r="Q12" s="57">
        <v>721</v>
      </c>
      <c r="R12" s="57">
        <v>838</v>
      </c>
      <c r="S12" s="57">
        <v>809</v>
      </c>
      <c r="T12" s="57">
        <v>949</v>
      </c>
      <c r="U12" s="57">
        <v>929</v>
      </c>
      <c r="V12" s="57">
        <v>932</v>
      </c>
      <c r="W12" s="57">
        <v>1004</v>
      </c>
      <c r="X12" s="58">
        <v>1096</v>
      </c>
      <c r="Y12" s="58">
        <v>1132</v>
      </c>
      <c r="Z12" s="58">
        <f t="shared" si="4"/>
        <v>5093</v>
      </c>
      <c r="AA12" s="59">
        <f t="shared" si="1"/>
        <v>1018.6</v>
      </c>
      <c r="AB12" s="90">
        <f t="shared" si="5"/>
        <v>0.9953194774230743</v>
      </c>
    </row>
    <row r="13" spans="2:28" ht="15.75">
      <c r="B13" s="30" t="s">
        <v>46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8">
        <f t="shared" si="2"/>
        <v>0</v>
      </c>
      <c r="N13" s="59">
        <f t="shared" si="0"/>
        <v>0</v>
      </c>
      <c r="O13" s="132">
        <f t="shared" si="3"/>
        <v>0</v>
      </c>
      <c r="P13" s="57">
        <v>348</v>
      </c>
      <c r="Q13" s="57">
        <v>393</v>
      </c>
      <c r="R13" s="57">
        <v>434</v>
      </c>
      <c r="S13" s="57">
        <v>448</v>
      </c>
      <c r="T13" s="57">
        <v>409</v>
      </c>
      <c r="U13" s="57">
        <v>422</v>
      </c>
      <c r="V13" s="57">
        <v>251</v>
      </c>
      <c r="W13" s="57">
        <v>305</v>
      </c>
      <c r="X13" s="58">
        <v>473</v>
      </c>
      <c r="Y13" s="58">
        <v>504</v>
      </c>
      <c r="Z13" s="58">
        <f t="shared" si="4"/>
        <v>1955</v>
      </c>
      <c r="AA13" s="59">
        <f t="shared" si="1"/>
        <v>391</v>
      </c>
      <c r="AB13" s="90">
        <f t="shared" si="5"/>
        <v>0.38206353394111725</v>
      </c>
    </row>
    <row r="14" spans="2:28" ht="15.75">
      <c r="B14" s="31" t="s">
        <v>47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8">
        <f t="shared" si="2"/>
        <v>0</v>
      </c>
      <c r="N14" s="59">
        <f t="shared" si="0"/>
        <v>0</v>
      </c>
      <c r="O14" s="132">
        <f t="shared" si="3"/>
        <v>0</v>
      </c>
      <c r="P14" s="57">
        <v>1640</v>
      </c>
      <c r="Q14" s="57">
        <v>1738</v>
      </c>
      <c r="R14" s="57">
        <v>1959</v>
      </c>
      <c r="S14" s="57">
        <v>1838</v>
      </c>
      <c r="T14" s="57">
        <v>1836</v>
      </c>
      <c r="U14" s="57">
        <v>1900</v>
      </c>
      <c r="V14" s="57">
        <v>1844</v>
      </c>
      <c r="W14" s="57">
        <v>2062</v>
      </c>
      <c r="X14" s="58">
        <v>2042</v>
      </c>
      <c r="Y14" s="58">
        <v>2274</v>
      </c>
      <c r="Z14" s="58">
        <f t="shared" si="4"/>
        <v>10122</v>
      </c>
      <c r="AA14" s="59">
        <f t="shared" si="1"/>
        <v>2024.4</v>
      </c>
      <c r="AB14" s="90">
        <f t="shared" si="5"/>
        <v>1.9781315041186645</v>
      </c>
    </row>
    <row r="15" spans="2:28" ht="15.75">
      <c r="B15" s="30" t="s">
        <v>48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8">
        <f t="shared" si="2"/>
        <v>0</v>
      </c>
      <c r="N15" s="59">
        <f t="shared" si="0"/>
        <v>0</v>
      </c>
      <c r="O15" s="132">
        <f t="shared" si="3"/>
        <v>0</v>
      </c>
      <c r="P15" s="57">
        <v>1419</v>
      </c>
      <c r="Q15" s="57">
        <v>1375</v>
      </c>
      <c r="R15" s="57">
        <v>1350</v>
      </c>
      <c r="S15" s="57">
        <v>1405</v>
      </c>
      <c r="T15" s="57">
        <v>1377</v>
      </c>
      <c r="U15" s="57">
        <v>1500</v>
      </c>
      <c r="V15" s="57">
        <v>1391</v>
      </c>
      <c r="W15" s="57">
        <v>1461</v>
      </c>
      <c r="X15" s="58">
        <v>1473</v>
      </c>
      <c r="Y15" s="58">
        <v>1642</v>
      </c>
      <c r="Z15" s="58">
        <f t="shared" si="4"/>
        <v>7467</v>
      </c>
      <c r="AA15" s="59">
        <f t="shared" si="1"/>
        <v>1493.4</v>
      </c>
      <c r="AB15" s="90">
        <f t="shared" si="5"/>
        <v>1.4592677278456894</v>
      </c>
    </row>
    <row r="16" spans="2:28" ht="15.75">
      <c r="B16" s="31" t="s">
        <v>49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8">
        <f t="shared" si="2"/>
        <v>0</v>
      </c>
      <c r="N16" s="59">
        <f t="shared" si="0"/>
        <v>0</v>
      </c>
      <c r="O16" s="132">
        <f t="shared" si="3"/>
        <v>0</v>
      </c>
      <c r="P16" s="57">
        <v>2647</v>
      </c>
      <c r="Q16" s="57">
        <v>2221</v>
      </c>
      <c r="R16" s="57">
        <v>2114</v>
      </c>
      <c r="S16" s="57">
        <v>2151</v>
      </c>
      <c r="T16" s="57">
        <v>2224</v>
      </c>
      <c r="U16" s="57">
        <v>2194</v>
      </c>
      <c r="V16" s="57">
        <v>2231</v>
      </c>
      <c r="W16" s="57">
        <v>2430</v>
      </c>
      <c r="X16" s="58">
        <v>2578</v>
      </c>
      <c r="Y16" s="58">
        <v>2765</v>
      </c>
      <c r="Z16" s="58">
        <f t="shared" si="4"/>
        <v>12198</v>
      </c>
      <c r="AA16" s="59">
        <f t="shared" si="1"/>
        <v>2439.6</v>
      </c>
      <c r="AB16" s="90">
        <f t="shared" si="5"/>
        <v>2.3838419370914314</v>
      </c>
    </row>
    <row r="17" spans="2:28" ht="15.75">
      <c r="B17" s="31" t="s">
        <v>50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8">
        <f t="shared" si="2"/>
        <v>0</v>
      </c>
      <c r="N17" s="59">
        <f t="shared" si="0"/>
        <v>0</v>
      </c>
      <c r="O17" s="132">
        <f t="shared" si="3"/>
        <v>0</v>
      </c>
      <c r="P17" s="57">
        <v>528</v>
      </c>
      <c r="Q17" s="57">
        <v>459</v>
      </c>
      <c r="R17" s="57">
        <v>482</v>
      </c>
      <c r="S17" s="57">
        <v>523</v>
      </c>
      <c r="T17" s="57">
        <v>517</v>
      </c>
      <c r="U17" s="57">
        <v>537</v>
      </c>
      <c r="V17" s="57">
        <v>369</v>
      </c>
      <c r="W17" s="57">
        <v>439</v>
      </c>
      <c r="X17" s="58">
        <v>522</v>
      </c>
      <c r="Y17" s="58">
        <v>503</v>
      </c>
      <c r="Z17" s="58">
        <f t="shared" si="4"/>
        <v>2370</v>
      </c>
      <c r="AA17" s="59">
        <f t="shared" si="1"/>
        <v>474</v>
      </c>
      <c r="AB17" s="90">
        <f t="shared" si="5"/>
        <v>0.46316653475214725</v>
      </c>
    </row>
    <row r="18" spans="2:28" ht="15.75">
      <c r="B18" s="30" t="s">
        <v>51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8">
        <f t="shared" si="2"/>
        <v>0</v>
      </c>
      <c r="N18" s="59">
        <f t="shared" si="0"/>
        <v>0</v>
      </c>
      <c r="O18" s="132">
        <f t="shared" si="3"/>
        <v>0</v>
      </c>
      <c r="P18" s="57">
        <v>2640</v>
      </c>
      <c r="Q18" s="57">
        <v>2449</v>
      </c>
      <c r="R18" s="57">
        <v>2842</v>
      </c>
      <c r="S18" s="57">
        <v>2867</v>
      </c>
      <c r="T18" s="57">
        <v>2792</v>
      </c>
      <c r="U18" s="57">
        <v>2996</v>
      </c>
      <c r="V18" s="57">
        <v>3076</v>
      </c>
      <c r="W18" s="57">
        <v>3012</v>
      </c>
      <c r="X18" s="58">
        <v>3122</v>
      </c>
      <c r="Y18" s="58">
        <v>3168</v>
      </c>
      <c r="Z18" s="58">
        <f t="shared" si="4"/>
        <v>15374</v>
      </c>
      <c r="AA18" s="59">
        <f t="shared" si="1"/>
        <v>3074.8</v>
      </c>
      <c r="AB18" s="90">
        <f t="shared" si="5"/>
        <v>3.004524179442832</v>
      </c>
    </row>
    <row r="19" spans="2:28" ht="15.75">
      <c r="B19" s="31" t="s">
        <v>52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8">
        <f t="shared" si="2"/>
        <v>0</v>
      </c>
      <c r="N19" s="59">
        <f t="shared" si="0"/>
        <v>0</v>
      </c>
      <c r="O19" s="132">
        <f t="shared" si="3"/>
        <v>0</v>
      </c>
      <c r="P19" s="57">
        <v>560</v>
      </c>
      <c r="Q19" s="57">
        <v>549</v>
      </c>
      <c r="R19" s="57">
        <v>574</v>
      </c>
      <c r="S19" s="57">
        <v>650</v>
      </c>
      <c r="T19" s="57">
        <v>589</v>
      </c>
      <c r="U19" s="57">
        <v>607</v>
      </c>
      <c r="V19" s="57">
        <v>641</v>
      </c>
      <c r="W19" s="57">
        <v>547</v>
      </c>
      <c r="X19" s="58">
        <v>637</v>
      </c>
      <c r="Y19" s="58">
        <v>646</v>
      </c>
      <c r="Z19" s="58">
        <f t="shared" si="4"/>
        <v>3078</v>
      </c>
      <c r="AA19" s="59">
        <f t="shared" si="1"/>
        <v>615.6</v>
      </c>
      <c r="AB19" s="90">
        <f t="shared" si="5"/>
        <v>0.6015302084249406</v>
      </c>
    </row>
    <row r="20" spans="2:28" ht="15.75">
      <c r="B20" s="30" t="s">
        <v>53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>
        <f t="shared" si="2"/>
        <v>0</v>
      </c>
      <c r="N20" s="59">
        <f t="shared" si="0"/>
        <v>0</v>
      </c>
      <c r="O20" s="132">
        <f t="shared" si="3"/>
        <v>0</v>
      </c>
      <c r="P20" s="57">
        <v>2928</v>
      </c>
      <c r="Q20" s="57">
        <v>2878</v>
      </c>
      <c r="R20" s="57">
        <v>3077</v>
      </c>
      <c r="S20" s="57">
        <v>2908</v>
      </c>
      <c r="T20" s="57">
        <v>2967</v>
      </c>
      <c r="U20" s="57">
        <v>3031</v>
      </c>
      <c r="V20" s="57">
        <v>3117</v>
      </c>
      <c r="W20" s="57">
        <v>2999</v>
      </c>
      <c r="X20" s="58">
        <v>3186</v>
      </c>
      <c r="Y20" s="58">
        <v>3367</v>
      </c>
      <c r="Z20" s="58">
        <f t="shared" si="4"/>
        <v>15700</v>
      </c>
      <c r="AA20" s="59">
        <f t="shared" si="1"/>
        <v>3140</v>
      </c>
      <c r="AB20" s="90">
        <f t="shared" si="5"/>
        <v>3.068234006585955</v>
      </c>
    </row>
    <row r="21" spans="2:28" ht="15.75">
      <c r="B21" s="31" t="s">
        <v>54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8">
        <f t="shared" si="2"/>
        <v>0</v>
      </c>
      <c r="N21" s="59">
        <f t="shared" si="0"/>
        <v>0</v>
      </c>
      <c r="O21" s="132">
        <f t="shared" si="3"/>
        <v>0</v>
      </c>
      <c r="P21" s="57">
        <v>3634</v>
      </c>
      <c r="Q21" s="57">
        <v>3951</v>
      </c>
      <c r="R21" s="57">
        <v>4167</v>
      </c>
      <c r="S21" s="57">
        <v>4049</v>
      </c>
      <c r="T21" s="57">
        <v>4060</v>
      </c>
      <c r="U21" s="57">
        <v>4066</v>
      </c>
      <c r="V21" s="57">
        <v>4378</v>
      </c>
      <c r="W21" s="57">
        <v>4740</v>
      </c>
      <c r="X21" s="58">
        <v>5035</v>
      </c>
      <c r="Y21" s="58">
        <v>4961</v>
      </c>
      <c r="Z21" s="58">
        <f t="shared" si="4"/>
        <v>23180</v>
      </c>
      <c r="AA21" s="59">
        <f t="shared" si="1"/>
        <v>4636</v>
      </c>
      <c r="AB21" s="90">
        <f t="shared" si="5"/>
        <v>4.530042310360664</v>
      </c>
    </row>
    <row r="22" spans="2:28" ht="15.75">
      <c r="B22" s="30" t="s">
        <v>55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8">
        <f t="shared" si="2"/>
        <v>0</v>
      </c>
      <c r="N22" s="59">
        <f t="shared" si="0"/>
        <v>0</v>
      </c>
      <c r="O22" s="132">
        <f t="shared" si="3"/>
        <v>0</v>
      </c>
      <c r="P22" s="57">
        <v>204</v>
      </c>
      <c r="Q22" s="57">
        <v>250</v>
      </c>
      <c r="R22" s="57">
        <v>273</v>
      </c>
      <c r="S22" s="57">
        <v>224</v>
      </c>
      <c r="T22" s="57">
        <v>211</v>
      </c>
      <c r="U22" s="57">
        <v>206</v>
      </c>
      <c r="V22" s="57">
        <v>184</v>
      </c>
      <c r="W22" s="57">
        <v>237</v>
      </c>
      <c r="X22" s="58">
        <v>198</v>
      </c>
      <c r="Y22" s="58">
        <v>205</v>
      </c>
      <c r="Z22" s="58">
        <f t="shared" si="4"/>
        <v>1030</v>
      </c>
      <c r="AA22" s="59">
        <f t="shared" si="1"/>
        <v>206</v>
      </c>
      <c r="AB22" s="90">
        <f t="shared" si="5"/>
        <v>0.201291785145448</v>
      </c>
    </row>
    <row r="23" spans="2:28" ht="15.75">
      <c r="B23" s="31" t="s">
        <v>56</v>
      </c>
      <c r="C23" s="57">
        <v>387</v>
      </c>
      <c r="D23" s="57">
        <v>369</v>
      </c>
      <c r="E23" s="57">
        <v>436</v>
      </c>
      <c r="F23" s="57">
        <v>372</v>
      </c>
      <c r="G23" s="57">
        <v>373</v>
      </c>
      <c r="H23" s="57">
        <v>398</v>
      </c>
      <c r="I23" s="57">
        <v>425</v>
      </c>
      <c r="J23" s="57">
        <v>405</v>
      </c>
      <c r="K23" s="57">
        <v>366</v>
      </c>
      <c r="L23" s="57">
        <v>449</v>
      </c>
      <c r="M23" s="58">
        <f t="shared" si="2"/>
        <v>2043</v>
      </c>
      <c r="N23" s="59">
        <f t="shared" si="0"/>
        <v>408.6</v>
      </c>
      <c r="O23" s="132">
        <f t="shared" si="3"/>
        <v>51.33165829145728</v>
      </c>
      <c r="P23" s="57">
        <v>13072</v>
      </c>
      <c r="Q23" s="57">
        <v>13205</v>
      </c>
      <c r="R23" s="57">
        <v>13548</v>
      </c>
      <c r="S23" s="57">
        <v>13028</v>
      </c>
      <c r="T23" s="57">
        <v>12756</v>
      </c>
      <c r="U23" s="57">
        <v>12779</v>
      </c>
      <c r="V23" s="57">
        <v>13356</v>
      </c>
      <c r="W23" s="57">
        <v>14240</v>
      </c>
      <c r="X23" s="58">
        <v>13798</v>
      </c>
      <c r="Y23" s="58">
        <v>14432</v>
      </c>
      <c r="Z23" s="58">
        <f t="shared" si="4"/>
        <v>68605</v>
      </c>
      <c r="AA23" s="59">
        <f t="shared" si="1"/>
        <v>13721</v>
      </c>
      <c r="AB23" s="90">
        <f t="shared" si="5"/>
        <v>13.407400893110152</v>
      </c>
    </row>
    <row r="24" spans="2:28" ht="15.75">
      <c r="B24" s="30" t="s">
        <v>57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8">
        <f t="shared" si="2"/>
        <v>0</v>
      </c>
      <c r="N24" s="59">
        <f t="shared" si="0"/>
        <v>0</v>
      </c>
      <c r="O24" s="132">
        <f t="shared" si="3"/>
        <v>0</v>
      </c>
      <c r="P24" s="57">
        <v>17407</v>
      </c>
      <c r="Q24" s="57">
        <v>16687</v>
      </c>
      <c r="R24" s="57">
        <v>15694</v>
      </c>
      <c r="S24" s="57">
        <v>14804</v>
      </c>
      <c r="T24" s="57">
        <v>14574</v>
      </c>
      <c r="U24" s="57">
        <v>14266</v>
      </c>
      <c r="V24" s="57">
        <v>15332</v>
      </c>
      <c r="W24" s="57">
        <v>16045</v>
      </c>
      <c r="X24" s="58">
        <v>16517</v>
      </c>
      <c r="Y24" s="58">
        <v>16885</v>
      </c>
      <c r="Z24" s="58">
        <f t="shared" si="4"/>
        <v>79045</v>
      </c>
      <c r="AA24" s="59">
        <f t="shared" si="1"/>
        <v>15809</v>
      </c>
      <c r="AB24" s="90">
        <f t="shared" si="5"/>
        <v>15.447678793031006</v>
      </c>
    </row>
    <row r="25" spans="2:28" ht="15.75">
      <c r="B25" s="31" t="s">
        <v>58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8">
        <f t="shared" si="2"/>
        <v>0</v>
      </c>
      <c r="N25" s="59">
        <f t="shared" si="0"/>
        <v>0</v>
      </c>
      <c r="O25" s="132">
        <f t="shared" si="3"/>
        <v>0</v>
      </c>
      <c r="P25" s="57">
        <v>659</v>
      </c>
      <c r="Q25" s="57">
        <v>580</v>
      </c>
      <c r="R25" s="57">
        <v>645</v>
      </c>
      <c r="S25" s="57">
        <v>635</v>
      </c>
      <c r="T25" s="57">
        <v>689</v>
      </c>
      <c r="U25" s="57">
        <v>655</v>
      </c>
      <c r="V25" s="57">
        <v>651</v>
      </c>
      <c r="W25" s="57">
        <v>658</v>
      </c>
      <c r="X25" s="58">
        <v>688</v>
      </c>
      <c r="Y25" s="58">
        <v>705</v>
      </c>
      <c r="Z25" s="58">
        <f t="shared" si="4"/>
        <v>3357</v>
      </c>
      <c r="AA25" s="59">
        <f t="shared" si="1"/>
        <v>671.4</v>
      </c>
      <c r="AB25" s="90">
        <f t="shared" si="5"/>
        <v>0.6560548764400668</v>
      </c>
    </row>
    <row r="26" spans="2:28" ht="15.75">
      <c r="B26" s="31" t="s">
        <v>59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8">
        <f t="shared" si="2"/>
        <v>0</v>
      </c>
      <c r="N26" s="59">
        <f t="shared" si="0"/>
        <v>0</v>
      </c>
      <c r="O26" s="132">
        <f t="shared" si="3"/>
        <v>0</v>
      </c>
      <c r="P26" s="57">
        <v>1203</v>
      </c>
      <c r="Q26" s="57">
        <v>1039</v>
      </c>
      <c r="R26" s="57">
        <v>1175</v>
      </c>
      <c r="S26" s="57">
        <v>1186</v>
      </c>
      <c r="T26" s="57">
        <v>1220</v>
      </c>
      <c r="U26" s="57">
        <v>1181</v>
      </c>
      <c r="V26" s="57">
        <v>1147</v>
      </c>
      <c r="W26" s="57">
        <v>1120</v>
      </c>
      <c r="X26" s="58">
        <v>1247</v>
      </c>
      <c r="Y26" s="58">
        <v>1368</v>
      </c>
      <c r="Z26" s="58">
        <f t="shared" si="4"/>
        <v>6063</v>
      </c>
      <c r="AA26" s="59">
        <f t="shared" si="1"/>
        <v>1212.6</v>
      </c>
      <c r="AB26" s="90">
        <f t="shared" si="5"/>
        <v>1.184885527511506</v>
      </c>
    </row>
    <row r="27" spans="2:28" ht="15.75">
      <c r="B27" s="30" t="s">
        <v>60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8">
        <f t="shared" si="2"/>
        <v>0</v>
      </c>
      <c r="N27" s="59">
        <f t="shared" si="0"/>
        <v>0</v>
      </c>
      <c r="O27" s="132">
        <f t="shared" si="3"/>
        <v>0</v>
      </c>
      <c r="P27" s="57">
        <v>438</v>
      </c>
      <c r="Q27" s="57">
        <v>400</v>
      </c>
      <c r="R27" s="57">
        <v>402</v>
      </c>
      <c r="S27" s="57">
        <v>400</v>
      </c>
      <c r="T27" s="57">
        <v>389</v>
      </c>
      <c r="U27" s="57">
        <v>424</v>
      </c>
      <c r="V27" s="57">
        <v>410</v>
      </c>
      <c r="W27" s="57">
        <v>353</v>
      </c>
      <c r="X27" s="58">
        <v>395</v>
      </c>
      <c r="Y27" s="58">
        <v>385</v>
      </c>
      <c r="Z27" s="58">
        <f t="shared" si="4"/>
        <v>1967</v>
      </c>
      <c r="AA27" s="59">
        <f t="shared" si="1"/>
        <v>393.4</v>
      </c>
      <c r="AB27" s="90">
        <f t="shared" si="5"/>
        <v>0.38440868095252057</v>
      </c>
    </row>
    <row r="28" spans="2:28" ht="15.75">
      <c r="B28" s="31" t="s">
        <v>61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8">
        <f t="shared" si="2"/>
        <v>0</v>
      </c>
      <c r="N28" s="59">
        <f t="shared" si="0"/>
        <v>0</v>
      </c>
      <c r="O28" s="132">
        <f t="shared" si="3"/>
        <v>0</v>
      </c>
      <c r="P28" s="57">
        <v>625</v>
      </c>
      <c r="Q28" s="57">
        <v>638</v>
      </c>
      <c r="R28" s="57">
        <v>689</v>
      </c>
      <c r="S28" s="57">
        <v>747</v>
      </c>
      <c r="T28" s="57">
        <v>804</v>
      </c>
      <c r="U28" s="57">
        <v>851</v>
      </c>
      <c r="V28" s="57">
        <v>740</v>
      </c>
      <c r="W28" s="57">
        <v>861</v>
      </c>
      <c r="X28" s="58">
        <v>871</v>
      </c>
      <c r="Y28" s="58">
        <v>959</v>
      </c>
      <c r="Z28" s="58">
        <f t="shared" si="4"/>
        <v>4282</v>
      </c>
      <c r="AA28" s="59">
        <f t="shared" si="1"/>
        <v>856.4</v>
      </c>
      <c r="AB28" s="90">
        <f t="shared" si="5"/>
        <v>0.8368266252357361</v>
      </c>
    </row>
    <row r="29" spans="2:28" ht="15.75">
      <c r="B29" s="30" t="s">
        <v>62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8">
        <f t="shared" si="2"/>
        <v>0</v>
      </c>
      <c r="N29" s="59">
        <f t="shared" si="0"/>
        <v>0</v>
      </c>
      <c r="O29" s="132">
        <f t="shared" si="3"/>
        <v>0</v>
      </c>
      <c r="P29" s="57">
        <v>2645</v>
      </c>
      <c r="Q29" s="57">
        <v>2503</v>
      </c>
      <c r="R29" s="57">
        <v>2655</v>
      </c>
      <c r="S29" s="57">
        <v>2555</v>
      </c>
      <c r="T29" s="57">
        <v>2590</v>
      </c>
      <c r="U29" s="57">
        <v>2784</v>
      </c>
      <c r="V29" s="57">
        <v>2630</v>
      </c>
      <c r="W29" s="57">
        <v>2701</v>
      </c>
      <c r="X29" s="58">
        <v>2689</v>
      </c>
      <c r="Y29" s="58">
        <v>2734</v>
      </c>
      <c r="Z29" s="58">
        <f t="shared" si="4"/>
        <v>13538</v>
      </c>
      <c r="AA29" s="59">
        <f t="shared" si="1"/>
        <v>2707.6</v>
      </c>
      <c r="AB29" s="90">
        <f t="shared" si="5"/>
        <v>2.6457166866981305</v>
      </c>
    </row>
    <row r="30" spans="2:28" ht="15.75">
      <c r="B30" s="31" t="s">
        <v>63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8">
        <f t="shared" si="2"/>
        <v>0</v>
      </c>
      <c r="N30" s="59">
        <f t="shared" si="0"/>
        <v>0</v>
      </c>
      <c r="O30" s="132">
        <f t="shared" si="3"/>
        <v>0</v>
      </c>
      <c r="P30" s="57">
        <v>1667</v>
      </c>
      <c r="Q30" s="57">
        <v>1548</v>
      </c>
      <c r="R30" s="57">
        <v>1897</v>
      </c>
      <c r="S30" s="57">
        <v>1782</v>
      </c>
      <c r="T30" s="57">
        <v>1840</v>
      </c>
      <c r="U30" s="57">
        <v>1972</v>
      </c>
      <c r="V30" s="57">
        <v>1964</v>
      </c>
      <c r="W30" s="57">
        <v>2010</v>
      </c>
      <c r="X30" s="58">
        <v>2133</v>
      </c>
      <c r="Y30" s="58">
        <v>2121</v>
      </c>
      <c r="Z30" s="58">
        <f t="shared" si="4"/>
        <v>10200</v>
      </c>
      <c r="AA30" s="59">
        <f t="shared" si="1"/>
        <v>2040</v>
      </c>
      <c r="AB30" s="90">
        <f t="shared" si="5"/>
        <v>1.9933749596927859</v>
      </c>
    </row>
    <row r="31" spans="2:28" ht="15.75">
      <c r="B31" s="30" t="s">
        <v>64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8">
        <f t="shared" si="2"/>
        <v>0</v>
      </c>
      <c r="N31" s="59">
        <f t="shared" si="0"/>
        <v>0</v>
      </c>
      <c r="O31" s="132">
        <f t="shared" si="3"/>
        <v>0</v>
      </c>
      <c r="P31" s="57">
        <v>1106</v>
      </c>
      <c r="Q31" s="57">
        <v>1185</v>
      </c>
      <c r="R31" s="57">
        <v>1212</v>
      </c>
      <c r="S31" s="57">
        <v>1274</v>
      </c>
      <c r="T31" s="57">
        <v>1309</v>
      </c>
      <c r="U31" s="57">
        <v>1347</v>
      </c>
      <c r="V31" s="57">
        <v>1343</v>
      </c>
      <c r="W31" s="57">
        <v>1228</v>
      </c>
      <c r="X31" s="58">
        <v>1417</v>
      </c>
      <c r="Y31" s="58">
        <v>1408</v>
      </c>
      <c r="Z31" s="58">
        <f t="shared" si="4"/>
        <v>6743</v>
      </c>
      <c r="AA31" s="59">
        <f t="shared" si="1"/>
        <v>1348.6</v>
      </c>
      <c r="AB31" s="90">
        <f t="shared" si="5"/>
        <v>1.317777191491025</v>
      </c>
    </row>
    <row r="32" spans="2:28" ht="16.5" thickBot="1">
      <c r="B32" s="31" t="s">
        <v>65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8">
        <f t="shared" si="2"/>
        <v>0</v>
      </c>
      <c r="N32" s="93">
        <f t="shared" si="0"/>
        <v>0</v>
      </c>
      <c r="O32" s="134">
        <f t="shared" si="3"/>
        <v>0</v>
      </c>
      <c r="P32" s="57">
        <v>19392</v>
      </c>
      <c r="Q32" s="57">
        <v>20777</v>
      </c>
      <c r="R32" s="57">
        <v>21189</v>
      </c>
      <c r="S32" s="57">
        <v>19808</v>
      </c>
      <c r="T32" s="57">
        <v>18044</v>
      </c>
      <c r="U32" s="57">
        <v>19901</v>
      </c>
      <c r="V32" s="57">
        <v>21084</v>
      </c>
      <c r="W32" s="57">
        <v>19570</v>
      </c>
      <c r="X32" s="58">
        <v>19041</v>
      </c>
      <c r="Y32" s="58">
        <v>19660</v>
      </c>
      <c r="Z32" s="58">
        <f t="shared" si="4"/>
        <v>99256</v>
      </c>
      <c r="AA32" s="93">
        <f t="shared" si="1"/>
        <v>19851.2</v>
      </c>
      <c r="AB32" s="135">
        <f t="shared" si="5"/>
        <v>19.397492646986976</v>
      </c>
    </row>
    <row r="33" spans="2:28" ht="16.5" thickBot="1">
      <c r="B33" s="32" t="s">
        <v>126</v>
      </c>
      <c r="C33" s="60">
        <f>SUM(C9:C32)</f>
        <v>387</v>
      </c>
      <c r="D33" s="61">
        <f>SUM(D9:D32)</f>
        <v>369</v>
      </c>
      <c r="E33" s="61">
        <f aca="true" t="shared" si="6" ref="E33:J33">SUM(E9:E32)</f>
        <v>436</v>
      </c>
      <c r="F33" s="61">
        <f t="shared" si="6"/>
        <v>372</v>
      </c>
      <c r="G33" s="61">
        <f t="shared" si="6"/>
        <v>373</v>
      </c>
      <c r="H33" s="61">
        <f t="shared" si="6"/>
        <v>398</v>
      </c>
      <c r="I33" s="61">
        <f t="shared" si="6"/>
        <v>425</v>
      </c>
      <c r="J33" s="61">
        <f t="shared" si="6"/>
        <v>405</v>
      </c>
      <c r="K33" s="61">
        <f>SUM(K9:K32)</f>
        <v>366</v>
      </c>
      <c r="L33" s="61">
        <f>SUM(L9:L32)</f>
        <v>449</v>
      </c>
      <c r="M33" s="61">
        <f>SUM(C33:L33)</f>
        <v>3980</v>
      </c>
      <c r="N33" s="61">
        <f t="shared" si="0"/>
        <v>796</v>
      </c>
      <c r="O33" s="136">
        <f t="shared" si="3"/>
        <v>100</v>
      </c>
      <c r="P33" s="60">
        <f>SUM(P9:P32)</f>
        <v>96852</v>
      </c>
      <c r="Q33" s="61">
        <f aca="true" t="shared" si="7" ref="Q33:V33">SUM(Q9:Q32)</f>
        <v>96654</v>
      </c>
      <c r="R33" s="61">
        <f t="shared" si="7"/>
        <v>99348</v>
      </c>
      <c r="S33" s="61">
        <f t="shared" si="7"/>
        <v>96120</v>
      </c>
      <c r="T33" s="61">
        <f t="shared" si="7"/>
        <v>94039</v>
      </c>
      <c r="U33" s="61">
        <f t="shared" si="7"/>
        <v>97009</v>
      </c>
      <c r="V33" s="61">
        <f t="shared" si="7"/>
        <v>99302</v>
      </c>
      <c r="W33" s="60">
        <f>SUM(W9:W32)</f>
        <v>101411</v>
      </c>
      <c r="X33" s="61">
        <f>SUM(X9:X32)</f>
        <v>104843</v>
      </c>
      <c r="Y33" s="61">
        <f>SUM(Y9:Y32)</f>
        <v>109130</v>
      </c>
      <c r="Z33" s="61">
        <f>SUM(U33:Y33)</f>
        <v>511695</v>
      </c>
      <c r="AA33" s="61">
        <f t="shared" si="1"/>
        <v>102339</v>
      </c>
      <c r="AB33" s="91">
        <f t="shared" si="5"/>
        <v>100</v>
      </c>
    </row>
    <row r="34" ht="14.25" thickBot="1" thickTop="1"/>
    <row r="35" spans="2:28" ht="16.5" thickBot="1" thickTop="1">
      <c r="B35" s="23"/>
      <c r="C35" s="24" t="s">
        <v>103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  <c r="O35" s="137"/>
      <c r="P35" s="24" t="s">
        <v>117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128"/>
      <c r="AB35" s="88" t="s">
        <v>118</v>
      </c>
    </row>
    <row r="36" spans="2:28" ht="15.75" thickBot="1">
      <c r="B36" s="26" t="s">
        <v>41</v>
      </c>
      <c r="C36" s="138">
        <f aca="true" t="shared" si="8" ref="C36:L36">C8</f>
        <v>1994</v>
      </c>
      <c r="D36" s="28">
        <f t="shared" si="8"/>
        <v>1995</v>
      </c>
      <c r="E36" s="28">
        <f t="shared" si="8"/>
        <v>1996</v>
      </c>
      <c r="F36" s="28">
        <f t="shared" si="8"/>
        <v>1997</v>
      </c>
      <c r="G36" s="28">
        <f t="shared" si="8"/>
        <v>1998</v>
      </c>
      <c r="H36" s="28">
        <f t="shared" si="8"/>
        <v>1999</v>
      </c>
      <c r="I36" s="28">
        <f t="shared" si="8"/>
        <v>2000</v>
      </c>
      <c r="J36" s="28">
        <f t="shared" si="8"/>
        <v>2001</v>
      </c>
      <c r="K36" s="28">
        <f t="shared" si="8"/>
        <v>2002</v>
      </c>
      <c r="L36" s="28">
        <f t="shared" si="8"/>
        <v>2003</v>
      </c>
      <c r="M36" s="28" t="s">
        <v>3</v>
      </c>
      <c r="N36" s="29" t="s">
        <v>4</v>
      </c>
      <c r="O36" s="129" t="s">
        <v>5</v>
      </c>
      <c r="P36" s="27">
        <v>1994</v>
      </c>
      <c r="Q36" s="140">
        <v>1995</v>
      </c>
      <c r="R36" s="140">
        <v>1996</v>
      </c>
      <c r="S36" s="140">
        <v>1997</v>
      </c>
      <c r="T36" s="140">
        <v>1998</v>
      </c>
      <c r="U36" s="140">
        <v>1999</v>
      </c>
      <c r="V36" s="28">
        <v>2000</v>
      </c>
      <c r="W36" s="69">
        <v>2001</v>
      </c>
      <c r="X36" s="28">
        <v>2002</v>
      </c>
      <c r="Y36" s="28">
        <v>2003</v>
      </c>
      <c r="Z36" s="28" t="s">
        <v>3</v>
      </c>
      <c r="AA36" s="130" t="s">
        <v>4</v>
      </c>
      <c r="AB36" s="89" t="s">
        <v>5</v>
      </c>
    </row>
    <row r="37" spans="2:28" ht="15.75">
      <c r="B37" s="30" t="s">
        <v>42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8">
        <f>SUM(H37:L37)</f>
        <v>0</v>
      </c>
      <c r="N37" s="59">
        <f aca="true" t="shared" si="9" ref="N37:N61">M37/5</f>
        <v>0</v>
      </c>
      <c r="O37" s="132">
        <f>M37/M$61*100</f>
        <v>0</v>
      </c>
      <c r="P37" s="57">
        <v>477</v>
      </c>
      <c r="Q37" s="57">
        <v>458</v>
      </c>
      <c r="R37" s="57">
        <v>455</v>
      </c>
      <c r="S37" s="57">
        <v>464</v>
      </c>
      <c r="T37" s="57">
        <v>469</v>
      </c>
      <c r="U37" s="57">
        <v>390</v>
      </c>
      <c r="V37" s="57">
        <v>425</v>
      </c>
      <c r="W37" s="57">
        <v>396</v>
      </c>
      <c r="X37" s="58">
        <v>359</v>
      </c>
      <c r="Y37" s="58">
        <v>402</v>
      </c>
      <c r="Z37" s="58">
        <f>SUM(U37:Y37)</f>
        <v>1972</v>
      </c>
      <c r="AA37" s="59">
        <f aca="true" t="shared" si="10" ref="AA37:AA61">Z37/5</f>
        <v>394.4</v>
      </c>
      <c r="AB37" s="139">
        <f>Z37/Z$61*100</f>
        <v>1.0277685123415612</v>
      </c>
    </row>
    <row r="38" spans="2:28" ht="15.75">
      <c r="B38" s="31" t="s">
        <v>43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8">
        <f aca="true" t="shared" si="11" ref="M38:M60">SUM(H38:L38)</f>
        <v>0</v>
      </c>
      <c r="N38" s="59">
        <f t="shared" si="9"/>
        <v>0</v>
      </c>
      <c r="O38" s="132">
        <f aca="true" t="shared" si="12" ref="O38:O61">M38/M$61*100</f>
        <v>0</v>
      </c>
      <c r="P38" s="57">
        <v>3542</v>
      </c>
      <c r="Q38" s="57">
        <v>3512</v>
      </c>
      <c r="R38" s="57">
        <v>3452</v>
      </c>
      <c r="S38" s="57">
        <v>3360</v>
      </c>
      <c r="T38" s="57">
        <v>3165</v>
      </c>
      <c r="U38" s="57">
        <v>3289</v>
      </c>
      <c r="V38" s="57">
        <v>3222</v>
      </c>
      <c r="W38" s="57">
        <v>3225</v>
      </c>
      <c r="X38" s="58">
        <v>3448</v>
      </c>
      <c r="Y38" s="58">
        <v>3588</v>
      </c>
      <c r="Z38" s="58">
        <f aca="true" t="shared" si="13" ref="Z38:Z60">SUM(U38:Y38)</f>
        <v>16772</v>
      </c>
      <c r="AA38" s="59">
        <f t="shared" si="10"/>
        <v>3354.4</v>
      </c>
      <c r="AB38" s="90">
        <f aca="true" t="shared" si="14" ref="AB38:AB61">Z38/Z$61*100</f>
        <v>8.741244162775184</v>
      </c>
    </row>
    <row r="39" spans="2:28" ht="15.75">
      <c r="B39" s="30" t="s">
        <v>44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8">
        <f t="shared" si="11"/>
        <v>0</v>
      </c>
      <c r="N39" s="59">
        <f t="shared" si="9"/>
        <v>0</v>
      </c>
      <c r="O39" s="132">
        <f t="shared" si="12"/>
        <v>0</v>
      </c>
      <c r="P39" s="57">
        <v>5880</v>
      </c>
      <c r="Q39" s="57">
        <v>5693</v>
      </c>
      <c r="R39" s="57">
        <v>5949</v>
      </c>
      <c r="S39" s="57">
        <v>5317</v>
      </c>
      <c r="T39" s="57">
        <v>5074</v>
      </c>
      <c r="U39" s="57">
        <v>4959</v>
      </c>
      <c r="V39" s="57">
        <v>4657</v>
      </c>
      <c r="W39" s="57">
        <v>4895</v>
      </c>
      <c r="X39" s="58">
        <v>5215</v>
      </c>
      <c r="Y39" s="58">
        <v>5362</v>
      </c>
      <c r="Z39" s="58">
        <f t="shared" si="13"/>
        <v>25088</v>
      </c>
      <c r="AA39" s="59">
        <f t="shared" si="10"/>
        <v>5017.6</v>
      </c>
      <c r="AB39" s="90">
        <f t="shared" si="14"/>
        <v>13.075383589059372</v>
      </c>
    </row>
    <row r="40" spans="2:28" ht="15.75">
      <c r="B40" s="31" t="s">
        <v>45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8">
        <f t="shared" si="11"/>
        <v>0</v>
      </c>
      <c r="N40" s="59">
        <f t="shared" si="9"/>
        <v>0</v>
      </c>
      <c r="O40" s="132">
        <f t="shared" si="12"/>
        <v>0</v>
      </c>
      <c r="P40" s="57">
        <v>423</v>
      </c>
      <c r="Q40" s="57">
        <v>387</v>
      </c>
      <c r="R40" s="57">
        <v>464</v>
      </c>
      <c r="S40" s="57">
        <v>426</v>
      </c>
      <c r="T40" s="57">
        <v>478</v>
      </c>
      <c r="U40" s="57">
        <v>468</v>
      </c>
      <c r="V40" s="57">
        <v>438</v>
      </c>
      <c r="W40" s="57">
        <v>485</v>
      </c>
      <c r="X40" s="58">
        <v>568</v>
      </c>
      <c r="Y40" s="58">
        <v>550</v>
      </c>
      <c r="Z40" s="58">
        <f t="shared" si="13"/>
        <v>2509</v>
      </c>
      <c r="AA40" s="59">
        <f t="shared" si="10"/>
        <v>501.8</v>
      </c>
      <c r="AB40" s="90">
        <f t="shared" si="14"/>
        <v>1.3076425950633757</v>
      </c>
    </row>
    <row r="41" spans="2:28" ht="15.75">
      <c r="B41" s="30" t="s">
        <v>46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8">
        <f t="shared" si="11"/>
        <v>0</v>
      </c>
      <c r="N41" s="59">
        <f t="shared" si="9"/>
        <v>0</v>
      </c>
      <c r="O41" s="132">
        <f t="shared" si="12"/>
        <v>0</v>
      </c>
      <c r="P41" s="57">
        <v>171</v>
      </c>
      <c r="Q41" s="57">
        <v>207</v>
      </c>
      <c r="R41" s="57">
        <v>211</v>
      </c>
      <c r="S41" s="57">
        <v>207</v>
      </c>
      <c r="T41" s="57">
        <v>198</v>
      </c>
      <c r="U41" s="57">
        <v>177</v>
      </c>
      <c r="V41" s="57">
        <v>115</v>
      </c>
      <c r="W41" s="57">
        <v>136</v>
      </c>
      <c r="X41" s="58">
        <v>212</v>
      </c>
      <c r="Y41" s="58">
        <v>205</v>
      </c>
      <c r="Z41" s="58">
        <f t="shared" si="13"/>
        <v>845</v>
      </c>
      <c r="AA41" s="59">
        <f t="shared" si="10"/>
        <v>169</v>
      </c>
      <c r="AB41" s="90">
        <f t="shared" si="14"/>
        <v>0.44039776517678453</v>
      </c>
    </row>
    <row r="42" spans="2:28" ht="15.75">
      <c r="B42" s="31" t="s">
        <v>47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8">
        <f t="shared" si="11"/>
        <v>0</v>
      </c>
      <c r="N42" s="59">
        <f t="shared" si="9"/>
        <v>0</v>
      </c>
      <c r="O42" s="132">
        <f t="shared" si="12"/>
        <v>0</v>
      </c>
      <c r="P42" s="57">
        <v>782</v>
      </c>
      <c r="Q42" s="57">
        <v>855</v>
      </c>
      <c r="R42" s="57">
        <v>883</v>
      </c>
      <c r="S42" s="57">
        <v>827</v>
      </c>
      <c r="T42" s="57">
        <v>797</v>
      </c>
      <c r="U42" s="57">
        <v>761</v>
      </c>
      <c r="V42" s="57">
        <v>773</v>
      </c>
      <c r="W42" s="57">
        <v>858</v>
      </c>
      <c r="X42" s="58">
        <v>824</v>
      </c>
      <c r="Y42" s="58">
        <v>899</v>
      </c>
      <c r="Z42" s="58">
        <f t="shared" si="13"/>
        <v>4115</v>
      </c>
      <c r="AA42" s="59">
        <f t="shared" si="10"/>
        <v>823</v>
      </c>
      <c r="AB42" s="90">
        <f t="shared" si="14"/>
        <v>2.144658939292862</v>
      </c>
    </row>
    <row r="43" spans="2:28" ht="15.75">
      <c r="B43" s="30" t="s">
        <v>48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8">
        <f t="shared" si="11"/>
        <v>0</v>
      </c>
      <c r="N43" s="59">
        <f t="shared" si="9"/>
        <v>0</v>
      </c>
      <c r="O43" s="132">
        <f t="shared" si="12"/>
        <v>0</v>
      </c>
      <c r="P43" s="57">
        <v>728</v>
      </c>
      <c r="Q43" s="57">
        <v>723</v>
      </c>
      <c r="R43" s="57">
        <v>682</v>
      </c>
      <c r="S43" s="57">
        <v>691</v>
      </c>
      <c r="T43" s="57">
        <v>699</v>
      </c>
      <c r="U43" s="57">
        <v>681</v>
      </c>
      <c r="V43" s="57">
        <v>659</v>
      </c>
      <c r="W43" s="57">
        <v>684</v>
      </c>
      <c r="X43" s="58">
        <v>704</v>
      </c>
      <c r="Y43" s="58">
        <v>663</v>
      </c>
      <c r="Z43" s="58">
        <f t="shared" si="13"/>
        <v>3391</v>
      </c>
      <c r="AA43" s="59">
        <f t="shared" si="10"/>
        <v>678.2</v>
      </c>
      <c r="AB43" s="90">
        <f t="shared" si="14"/>
        <v>1.767324049366244</v>
      </c>
    </row>
    <row r="44" spans="2:28" ht="15.75">
      <c r="B44" s="31" t="s">
        <v>49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8">
        <f t="shared" si="11"/>
        <v>0</v>
      </c>
      <c r="N44" s="59">
        <f t="shared" si="9"/>
        <v>0</v>
      </c>
      <c r="O44" s="132">
        <f t="shared" si="12"/>
        <v>0</v>
      </c>
      <c r="P44" s="57">
        <v>1124</v>
      </c>
      <c r="Q44" s="57">
        <v>995</v>
      </c>
      <c r="R44" s="57">
        <v>1013</v>
      </c>
      <c r="S44" s="57">
        <v>1025</v>
      </c>
      <c r="T44" s="57">
        <v>992</v>
      </c>
      <c r="U44" s="57">
        <v>1020</v>
      </c>
      <c r="V44" s="57">
        <v>950</v>
      </c>
      <c r="W44" s="57">
        <v>1040</v>
      </c>
      <c r="X44" s="58">
        <v>1080</v>
      </c>
      <c r="Y44" s="58">
        <v>1060</v>
      </c>
      <c r="Z44" s="58">
        <f t="shared" si="13"/>
        <v>5150</v>
      </c>
      <c r="AA44" s="59">
        <f t="shared" si="10"/>
        <v>1030</v>
      </c>
      <c r="AB44" s="90">
        <f t="shared" si="14"/>
        <v>2.684081054036024</v>
      </c>
    </row>
    <row r="45" spans="2:28" ht="15.75">
      <c r="B45" s="31" t="s">
        <v>50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8">
        <f t="shared" si="11"/>
        <v>0</v>
      </c>
      <c r="N45" s="59">
        <f t="shared" si="9"/>
        <v>0</v>
      </c>
      <c r="O45" s="132">
        <f t="shared" si="12"/>
        <v>0</v>
      </c>
      <c r="P45" s="57">
        <v>267</v>
      </c>
      <c r="Q45" s="57">
        <v>212</v>
      </c>
      <c r="R45" s="57">
        <v>248</v>
      </c>
      <c r="S45" s="57">
        <v>268</v>
      </c>
      <c r="T45" s="57">
        <v>264</v>
      </c>
      <c r="U45" s="57">
        <v>250</v>
      </c>
      <c r="V45" s="57">
        <v>169</v>
      </c>
      <c r="W45" s="57">
        <v>212</v>
      </c>
      <c r="X45" s="58">
        <v>256</v>
      </c>
      <c r="Y45" s="58">
        <v>211</v>
      </c>
      <c r="Z45" s="58">
        <f t="shared" si="13"/>
        <v>1098</v>
      </c>
      <c r="AA45" s="59">
        <f t="shared" si="10"/>
        <v>219.6</v>
      </c>
      <c r="AB45" s="90">
        <f t="shared" si="14"/>
        <v>0.5722565043362241</v>
      </c>
    </row>
    <row r="46" spans="2:28" ht="15.75">
      <c r="B46" s="30" t="s">
        <v>51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8">
        <f t="shared" si="11"/>
        <v>0</v>
      </c>
      <c r="N46" s="59">
        <f t="shared" si="9"/>
        <v>0</v>
      </c>
      <c r="O46" s="132">
        <f t="shared" si="12"/>
        <v>0</v>
      </c>
      <c r="P46" s="57">
        <v>1229</v>
      </c>
      <c r="Q46" s="57">
        <v>1194</v>
      </c>
      <c r="R46" s="57">
        <v>1294</v>
      </c>
      <c r="S46" s="57">
        <v>1284</v>
      </c>
      <c r="T46" s="57">
        <v>1279</v>
      </c>
      <c r="U46" s="57">
        <v>1288</v>
      </c>
      <c r="V46" s="57">
        <v>1312</v>
      </c>
      <c r="W46" s="57">
        <v>1296</v>
      </c>
      <c r="X46" s="58">
        <v>1334</v>
      </c>
      <c r="Y46" s="58">
        <v>1292</v>
      </c>
      <c r="Z46" s="58">
        <f t="shared" si="13"/>
        <v>6522</v>
      </c>
      <c r="AA46" s="59">
        <f t="shared" si="10"/>
        <v>1304.4</v>
      </c>
      <c r="AB46" s="90">
        <f t="shared" si="14"/>
        <v>3.3991410940627085</v>
      </c>
    </row>
    <row r="47" spans="2:28" ht="15.75">
      <c r="B47" s="31" t="s">
        <v>52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8">
        <f t="shared" si="11"/>
        <v>0</v>
      </c>
      <c r="N47" s="59">
        <f t="shared" si="9"/>
        <v>0</v>
      </c>
      <c r="O47" s="132">
        <f t="shared" si="12"/>
        <v>0</v>
      </c>
      <c r="P47" s="57">
        <v>262</v>
      </c>
      <c r="Q47" s="57">
        <v>295</v>
      </c>
      <c r="R47" s="57">
        <v>265</v>
      </c>
      <c r="S47" s="57">
        <v>296</v>
      </c>
      <c r="T47" s="57">
        <v>271</v>
      </c>
      <c r="U47" s="57">
        <v>297</v>
      </c>
      <c r="V47" s="57">
        <v>280</v>
      </c>
      <c r="W47" s="57">
        <v>252</v>
      </c>
      <c r="X47" s="58">
        <v>264</v>
      </c>
      <c r="Y47" s="58">
        <v>220</v>
      </c>
      <c r="Z47" s="58">
        <f t="shared" si="13"/>
        <v>1313</v>
      </c>
      <c r="AA47" s="59">
        <f t="shared" si="10"/>
        <v>262.6</v>
      </c>
      <c r="AB47" s="90">
        <f t="shared" si="14"/>
        <v>0.6843103735823882</v>
      </c>
    </row>
    <row r="48" spans="2:28" ht="15.75">
      <c r="B48" s="30" t="s">
        <v>53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8">
        <f t="shared" si="11"/>
        <v>0</v>
      </c>
      <c r="N48" s="59">
        <f t="shared" si="9"/>
        <v>0</v>
      </c>
      <c r="O48" s="132">
        <f t="shared" si="12"/>
        <v>0</v>
      </c>
      <c r="P48" s="57">
        <v>1526</v>
      </c>
      <c r="Q48" s="57">
        <v>1459</v>
      </c>
      <c r="R48" s="57">
        <v>1546</v>
      </c>
      <c r="S48" s="57">
        <v>1466</v>
      </c>
      <c r="T48" s="57">
        <v>1441</v>
      </c>
      <c r="U48" s="57">
        <v>1394</v>
      </c>
      <c r="V48" s="57">
        <v>1389</v>
      </c>
      <c r="W48" s="57">
        <v>1413</v>
      </c>
      <c r="X48" s="58">
        <v>1440</v>
      </c>
      <c r="Y48" s="58">
        <v>1355</v>
      </c>
      <c r="Z48" s="58">
        <f t="shared" si="13"/>
        <v>6991</v>
      </c>
      <c r="AA48" s="59">
        <f t="shared" si="10"/>
        <v>1398.2</v>
      </c>
      <c r="AB48" s="90">
        <f t="shared" si="14"/>
        <v>3.6435748832555035</v>
      </c>
    </row>
    <row r="49" spans="2:28" ht="15.75">
      <c r="B49" s="31" t="s">
        <v>54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8">
        <f t="shared" si="11"/>
        <v>0</v>
      </c>
      <c r="N49" s="59">
        <f t="shared" si="9"/>
        <v>0</v>
      </c>
      <c r="O49" s="132">
        <f t="shared" si="12"/>
        <v>0</v>
      </c>
      <c r="P49" s="57">
        <v>1398</v>
      </c>
      <c r="Q49" s="57">
        <v>1398</v>
      </c>
      <c r="R49" s="57">
        <v>1454</v>
      </c>
      <c r="S49" s="57">
        <v>1426</v>
      </c>
      <c r="T49" s="57">
        <v>1445</v>
      </c>
      <c r="U49" s="57">
        <v>1437</v>
      </c>
      <c r="V49" s="57">
        <v>1441</v>
      </c>
      <c r="W49" s="57">
        <v>1437</v>
      </c>
      <c r="X49" s="58">
        <v>1543</v>
      </c>
      <c r="Y49" s="58">
        <v>1463</v>
      </c>
      <c r="Z49" s="58">
        <f t="shared" si="13"/>
        <v>7321</v>
      </c>
      <c r="AA49" s="59">
        <f t="shared" si="10"/>
        <v>1464.2</v>
      </c>
      <c r="AB49" s="90">
        <f t="shared" si="14"/>
        <v>3.8155645430286858</v>
      </c>
    </row>
    <row r="50" spans="2:28" ht="15.75">
      <c r="B50" s="30" t="s">
        <v>55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8">
        <f t="shared" si="11"/>
        <v>0</v>
      </c>
      <c r="N50" s="59">
        <f t="shared" si="9"/>
        <v>0</v>
      </c>
      <c r="O50" s="132">
        <f t="shared" si="12"/>
        <v>0</v>
      </c>
      <c r="P50" s="57">
        <v>99</v>
      </c>
      <c r="Q50" s="57">
        <v>132</v>
      </c>
      <c r="R50" s="57">
        <v>117</v>
      </c>
      <c r="S50" s="57">
        <v>100</v>
      </c>
      <c r="T50" s="57">
        <v>94</v>
      </c>
      <c r="U50" s="57">
        <v>100</v>
      </c>
      <c r="V50" s="57">
        <v>84</v>
      </c>
      <c r="W50" s="57">
        <v>99</v>
      </c>
      <c r="X50" s="58">
        <v>98</v>
      </c>
      <c r="Y50" s="58">
        <v>98</v>
      </c>
      <c r="Z50" s="58">
        <f t="shared" si="13"/>
        <v>479</v>
      </c>
      <c r="AA50" s="59">
        <f t="shared" si="10"/>
        <v>95.8</v>
      </c>
      <c r="AB50" s="90">
        <f t="shared" si="14"/>
        <v>0.24964559706470982</v>
      </c>
    </row>
    <row r="51" spans="2:28" ht="15.75">
      <c r="B51" s="31" t="s">
        <v>56</v>
      </c>
      <c r="C51" s="57">
        <v>358</v>
      </c>
      <c r="D51" s="57">
        <v>319</v>
      </c>
      <c r="E51" s="57">
        <v>395</v>
      </c>
      <c r="F51" s="57">
        <v>346</v>
      </c>
      <c r="G51" s="57">
        <v>352</v>
      </c>
      <c r="H51" s="57">
        <v>357</v>
      </c>
      <c r="I51" s="57">
        <v>386</v>
      </c>
      <c r="J51" s="57">
        <v>368</v>
      </c>
      <c r="K51" s="57">
        <v>344</v>
      </c>
      <c r="L51" s="57">
        <v>419</v>
      </c>
      <c r="M51" s="58">
        <f t="shared" si="11"/>
        <v>1874</v>
      </c>
      <c r="N51" s="59">
        <f t="shared" si="9"/>
        <v>374.8</v>
      </c>
      <c r="O51" s="132">
        <f t="shared" si="12"/>
        <v>100</v>
      </c>
      <c r="P51" s="57">
        <v>6410</v>
      </c>
      <c r="Q51" s="57">
        <v>6037</v>
      </c>
      <c r="R51" s="57">
        <v>6304</v>
      </c>
      <c r="S51" s="57">
        <v>5788</v>
      </c>
      <c r="T51" s="57">
        <v>5526</v>
      </c>
      <c r="U51" s="57">
        <v>5472</v>
      </c>
      <c r="V51" s="57">
        <v>5618</v>
      </c>
      <c r="W51" s="57">
        <v>6045</v>
      </c>
      <c r="X51" s="58">
        <v>5884</v>
      </c>
      <c r="Y51" s="58">
        <v>6019</v>
      </c>
      <c r="Z51" s="58">
        <f t="shared" si="13"/>
        <v>29038</v>
      </c>
      <c r="AA51" s="59">
        <f t="shared" si="10"/>
        <v>5807.6</v>
      </c>
      <c r="AB51" s="90">
        <f t="shared" si="14"/>
        <v>15.134047698465643</v>
      </c>
    </row>
    <row r="52" spans="2:28" ht="15.75">
      <c r="B52" s="30" t="s">
        <v>57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8">
        <f t="shared" si="11"/>
        <v>0</v>
      </c>
      <c r="N52" s="59">
        <f t="shared" si="9"/>
        <v>0</v>
      </c>
      <c r="O52" s="132">
        <f t="shared" si="12"/>
        <v>0</v>
      </c>
      <c r="P52" s="57">
        <v>7798</v>
      </c>
      <c r="Q52" s="57">
        <v>7524</v>
      </c>
      <c r="R52" s="57">
        <v>7139</v>
      </c>
      <c r="S52" s="57">
        <v>6539</v>
      </c>
      <c r="T52" s="57">
        <v>6156</v>
      </c>
      <c r="U52" s="57">
        <v>5798</v>
      </c>
      <c r="V52" s="57">
        <v>6108</v>
      </c>
      <c r="W52" s="57">
        <v>6327</v>
      </c>
      <c r="X52" s="58">
        <v>6448</v>
      </c>
      <c r="Y52" s="58">
        <v>6206</v>
      </c>
      <c r="Z52" s="58">
        <f t="shared" si="13"/>
        <v>30887</v>
      </c>
      <c r="AA52" s="59">
        <f t="shared" si="10"/>
        <v>6177.4</v>
      </c>
      <c r="AB52" s="90">
        <f t="shared" si="14"/>
        <v>16.097710973982654</v>
      </c>
    </row>
    <row r="53" spans="2:28" ht="15.75">
      <c r="B53" s="31" t="s">
        <v>58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8">
        <f t="shared" si="11"/>
        <v>0</v>
      </c>
      <c r="N53" s="59">
        <f t="shared" si="9"/>
        <v>0</v>
      </c>
      <c r="O53" s="132">
        <f t="shared" si="12"/>
        <v>0</v>
      </c>
      <c r="P53" s="57">
        <v>305</v>
      </c>
      <c r="Q53" s="57">
        <v>258</v>
      </c>
      <c r="R53" s="57">
        <v>295</v>
      </c>
      <c r="S53" s="57">
        <v>278</v>
      </c>
      <c r="T53" s="57">
        <v>297</v>
      </c>
      <c r="U53" s="57">
        <v>275</v>
      </c>
      <c r="V53" s="57">
        <v>257</v>
      </c>
      <c r="W53" s="57">
        <v>268</v>
      </c>
      <c r="X53" s="58">
        <v>305</v>
      </c>
      <c r="Y53" s="58">
        <v>277</v>
      </c>
      <c r="Z53" s="58">
        <f t="shared" si="13"/>
        <v>1382</v>
      </c>
      <c r="AA53" s="59">
        <f t="shared" si="10"/>
        <v>276.4</v>
      </c>
      <c r="AB53" s="90">
        <f t="shared" si="14"/>
        <v>0.7202718478985991</v>
      </c>
    </row>
    <row r="54" spans="2:28" ht="15.75">
      <c r="B54" s="31" t="s">
        <v>59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8">
        <f t="shared" si="11"/>
        <v>0</v>
      </c>
      <c r="N54" s="59">
        <f t="shared" si="9"/>
        <v>0</v>
      </c>
      <c r="O54" s="132">
        <f t="shared" si="12"/>
        <v>0</v>
      </c>
      <c r="P54" s="57">
        <v>622</v>
      </c>
      <c r="Q54" s="57">
        <v>529</v>
      </c>
      <c r="R54" s="57">
        <v>549</v>
      </c>
      <c r="S54" s="57">
        <v>540</v>
      </c>
      <c r="T54" s="57">
        <v>579</v>
      </c>
      <c r="U54" s="57">
        <v>525</v>
      </c>
      <c r="V54" s="57">
        <v>545</v>
      </c>
      <c r="W54" s="57">
        <v>561</v>
      </c>
      <c r="X54" s="58">
        <v>575</v>
      </c>
      <c r="Y54" s="58">
        <v>599</v>
      </c>
      <c r="Z54" s="58">
        <f t="shared" si="13"/>
        <v>2805</v>
      </c>
      <c r="AA54" s="59">
        <f t="shared" si="10"/>
        <v>561</v>
      </c>
      <c r="AB54" s="90">
        <f t="shared" si="14"/>
        <v>1.4619121080720479</v>
      </c>
    </row>
    <row r="55" spans="2:28" ht="15.75">
      <c r="B55" s="30" t="s">
        <v>60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8">
        <f t="shared" si="11"/>
        <v>0</v>
      </c>
      <c r="N55" s="59">
        <f t="shared" si="9"/>
        <v>0</v>
      </c>
      <c r="O55" s="132">
        <f t="shared" si="12"/>
        <v>0</v>
      </c>
      <c r="P55" s="57">
        <v>193</v>
      </c>
      <c r="Q55" s="57">
        <v>175</v>
      </c>
      <c r="R55" s="57">
        <v>182</v>
      </c>
      <c r="S55" s="57">
        <v>183</v>
      </c>
      <c r="T55" s="57">
        <v>187</v>
      </c>
      <c r="U55" s="57">
        <v>208</v>
      </c>
      <c r="V55" s="57">
        <v>179</v>
      </c>
      <c r="W55" s="57">
        <v>162</v>
      </c>
      <c r="X55" s="58">
        <v>173</v>
      </c>
      <c r="Y55" s="58">
        <v>144</v>
      </c>
      <c r="Z55" s="58">
        <f t="shared" si="13"/>
        <v>866</v>
      </c>
      <c r="AA55" s="59">
        <f t="shared" si="10"/>
        <v>173.2</v>
      </c>
      <c r="AB55" s="90">
        <f t="shared" si="14"/>
        <v>0.45134256170780523</v>
      </c>
    </row>
    <row r="56" spans="2:28" ht="15.75">
      <c r="B56" s="31" t="s">
        <v>61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8">
        <f t="shared" si="11"/>
        <v>0</v>
      </c>
      <c r="N56" s="59">
        <f t="shared" si="9"/>
        <v>0</v>
      </c>
      <c r="O56" s="132">
        <f t="shared" si="12"/>
        <v>0</v>
      </c>
      <c r="P56" s="57">
        <v>269</v>
      </c>
      <c r="Q56" s="57">
        <v>285</v>
      </c>
      <c r="R56" s="57">
        <v>319</v>
      </c>
      <c r="S56" s="57">
        <v>313</v>
      </c>
      <c r="T56" s="57">
        <v>326</v>
      </c>
      <c r="U56" s="57">
        <v>333</v>
      </c>
      <c r="V56" s="57">
        <v>223</v>
      </c>
      <c r="W56" s="57">
        <v>266</v>
      </c>
      <c r="X56" s="58">
        <v>303</v>
      </c>
      <c r="Y56" s="58">
        <v>305</v>
      </c>
      <c r="Z56" s="58">
        <f t="shared" si="13"/>
        <v>1430</v>
      </c>
      <c r="AA56" s="59">
        <f t="shared" si="10"/>
        <v>286</v>
      </c>
      <c r="AB56" s="90">
        <f t="shared" si="14"/>
        <v>0.7452885256837892</v>
      </c>
    </row>
    <row r="57" spans="2:28" ht="15.75">
      <c r="B57" s="30" t="s">
        <v>62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8">
        <f t="shared" si="11"/>
        <v>0</v>
      </c>
      <c r="N57" s="59">
        <f t="shared" si="9"/>
        <v>0</v>
      </c>
      <c r="O57" s="132">
        <f t="shared" si="12"/>
        <v>0</v>
      </c>
      <c r="P57" s="57">
        <v>993</v>
      </c>
      <c r="Q57" s="57">
        <v>1006</v>
      </c>
      <c r="R57" s="57">
        <v>1025</v>
      </c>
      <c r="S57" s="57">
        <v>1051</v>
      </c>
      <c r="T57" s="57">
        <v>1038</v>
      </c>
      <c r="U57" s="57">
        <v>1022</v>
      </c>
      <c r="V57" s="57">
        <v>1040</v>
      </c>
      <c r="W57" s="57">
        <v>1089</v>
      </c>
      <c r="X57" s="58">
        <v>1037</v>
      </c>
      <c r="Y57" s="58">
        <v>1056</v>
      </c>
      <c r="Z57" s="58">
        <f t="shared" si="13"/>
        <v>5244</v>
      </c>
      <c r="AA57" s="59">
        <f t="shared" si="10"/>
        <v>1048.8</v>
      </c>
      <c r="AB57" s="90">
        <f t="shared" si="14"/>
        <v>2.7330720480320214</v>
      </c>
    </row>
    <row r="58" spans="2:28" ht="15.75">
      <c r="B58" s="31" t="s">
        <v>63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8">
        <f t="shared" si="11"/>
        <v>0</v>
      </c>
      <c r="N58" s="59">
        <f t="shared" si="9"/>
        <v>0</v>
      </c>
      <c r="O58" s="132">
        <f t="shared" si="12"/>
        <v>0</v>
      </c>
      <c r="P58" s="57">
        <v>806</v>
      </c>
      <c r="Q58" s="57">
        <v>717</v>
      </c>
      <c r="R58" s="57">
        <v>878</v>
      </c>
      <c r="S58" s="57">
        <v>759</v>
      </c>
      <c r="T58" s="57">
        <v>838</v>
      </c>
      <c r="U58" s="57">
        <v>860</v>
      </c>
      <c r="V58" s="57">
        <v>906</v>
      </c>
      <c r="W58" s="57">
        <v>889</v>
      </c>
      <c r="X58" s="58">
        <v>901</v>
      </c>
      <c r="Y58" s="58">
        <v>810</v>
      </c>
      <c r="Z58" s="58">
        <f t="shared" si="13"/>
        <v>4366</v>
      </c>
      <c r="AA58" s="59">
        <f t="shared" si="10"/>
        <v>873.2</v>
      </c>
      <c r="AB58" s="90">
        <f t="shared" si="14"/>
        <v>2.2754753168779187</v>
      </c>
    </row>
    <row r="59" spans="2:28" ht="15.75">
      <c r="B59" s="30" t="s">
        <v>64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8">
        <f t="shared" si="11"/>
        <v>0</v>
      </c>
      <c r="N59" s="59">
        <f t="shared" si="9"/>
        <v>0</v>
      </c>
      <c r="O59" s="132">
        <f t="shared" si="12"/>
        <v>0</v>
      </c>
      <c r="P59" s="57">
        <v>541</v>
      </c>
      <c r="Q59" s="57">
        <v>529</v>
      </c>
      <c r="R59" s="57">
        <v>486</v>
      </c>
      <c r="S59" s="57">
        <v>530</v>
      </c>
      <c r="T59" s="57">
        <v>510</v>
      </c>
      <c r="U59" s="57">
        <v>515</v>
      </c>
      <c r="V59" s="57">
        <v>516</v>
      </c>
      <c r="W59" s="57">
        <v>468</v>
      </c>
      <c r="X59" s="58">
        <v>556</v>
      </c>
      <c r="Y59" s="58">
        <v>502</v>
      </c>
      <c r="Z59" s="58">
        <f t="shared" si="13"/>
        <v>2557</v>
      </c>
      <c r="AA59" s="59">
        <f t="shared" si="10"/>
        <v>511.4</v>
      </c>
      <c r="AB59" s="90">
        <f t="shared" si="14"/>
        <v>1.3326592728485658</v>
      </c>
    </row>
    <row r="60" spans="2:28" ht="16.5" thickBot="1">
      <c r="B60" s="31" t="s">
        <v>65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8">
        <f t="shared" si="11"/>
        <v>0</v>
      </c>
      <c r="N60" s="93">
        <f t="shared" si="9"/>
        <v>0</v>
      </c>
      <c r="O60" s="134">
        <f t="shared" si="12"/>
        <v>0</v>
      </c>
      <c r="P60" s="57">
        <v>7199</v>
      </c>
      <c r="Q60" s="57">
        <v>7442</v>
      </c>
      <c r="R60" s="57">
        <v>7379</v>
      </c>
      <c r="S60" s="57">
        <v>6924</v>
      </c>
      <c r="T60" s="57">
        <v>6151</v>
      </c>
      <c r="U60" s="57">
        <v>6502</v>
      </c>
      <c r="V60" s="57">
        <v>6437</v>
      </c>
      <c r="W60" s="57">
        <v>6020</v>
      </c>
      <c r="X60" s="58">
        <v>5348</v>
      </c>
      <c r="Y60" s="58">
        <v>5424</v>
      </c>
      <c r="Z60" s="58">
        <f t="shared" si="13"/>
        <v>29731</v>
      </c>
      <c r="AA60" s="93">
        <f t="shared" si="10"/>
        <v>5946.2</v>
      </c>
      <c r="AB60" s="135">
        <f t="shared" si="14"/>
        <v>15.495225983989327</v>
      </c>
    </row>
    <row r="61" spans="2:28" ht="16.5" thickBot="1">
      <c r="B61" s="32" t="s">
        <v>127</v>
      </c>
      <c r="C61" s="60">
        <f>SUM(C37:C60)</f>
        <v>358</v>
      </c>
      <c r="D61" s="61">
        <f>SUM(D37:D60)</f>
        <v>319</v>
      </c>
      <c r="E61" s="61">
        <f aca="true" t="shared" si="15" ref="E61:J61">SUM(E37:E60)</f>
        <v>395</v>
      </c>
      <c r="F61" s="61">
        <f t="shared" si="15"/>
        <v>346</v>
      </c>
      <c r="G61" s="61">
        <f t="shared" si="15"/>
        <v>352</v>
      </c>
      <c r="H61" s="61">
        <f t="shared" si="15"/>
        <v>357</v>
      </c>
      <c r="I61" s="61">
        <f t="shared" si="15"/>
        <v>386</v>
      </c>
      <c r="J61" s="61">
        <f t="shared" si="15"/>
        <v>368</v>
      </c>
      <c r="K61" s="61">
        <f>SUM(K37:K60)</f>
        <v>344</v>
      </c>
      <c r="L61" s="61">
        <f>SUM(L37:L60)</f>
        <v>419</v>
      </c>
      <c r="M61" s="61">
        <f>SUM(H61:L61)</f>
        <v>1874</v>
      </c>
      <c r="N61" s="61">
        <f t="shared" si="9"/>
        <v>374.8</v>
      </c>
      <c r="O61" s="136">
        <f t="shared" si="12"/>
        <v>100</v>
      </c>
      <c r="P61" s="60">
        <f aca="true" t="shared" si="16" ref="P61:Y61">SUM(P37:P60)</f>
        <v>43044</v>
      </c>
      <c r="Q61" s="61">
        <f t="shared" si="16"/>
        <v>42022</v>
      </c>
      <c r="R61" s="61">
        <f t="shared" si="16"/>
        <v>42589</v>
      </c>
      <c r="S61" s="61">
        <f t="shared" si="16"/>
        <v>40062</v>
      </c>
      <c r="T61" s="61">
        <f t="shared" si="16"/>
        <v>38274</v>
      </c>
      <c r="U61" s="61">
        <f t="shared" si="16"/>
        <v>38021</v>
      </c>
      <c r="V61" s="61">
        <f t="shared" si="16"/>
        <v>37743</v>
      </c>
      <c r="W61" s="60">
        <f t="shared" si="16"/>
        <v>38523</v>
      </c>
      <c r="X61" s="61">
        <f t="shared" si="16"/>
        <v>38875</v>
      </c>
      <c r="Y61" s="61">
        <f t="shared" si="16"/>
        <v>38710</v>
      </c>
      <c r="Z61" s="61">
        <f>SUM(U61:Y61)</f>
        <v>191872</v>
      </c>
      <c r="AA61" s="61">
        <f t="shared" si="10"/>
        <v>38374.4</v>
      </c>
      <c r="AB61" s="91">
        <f t="shared" si="14"/>
        <v>100</v>
      </c>
    </row>
    <row r="62" ht="14.25" thickBot="1" thickTop="1"/>
    <row r="63" spans="2:28" ht="16.5" thickBot="1" thickTop="1">
      <c r="B63" s="23"/>
      <c r="C63" s="24" t="s">
        <v>103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137"/>
      <c r="P63" s="24" t="s">
        <v>117</v>
      </c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128"/>
      <c r="AB63" s="88" t="s">
        <v>118</v>
      </c>
    </row>
    <row r="64" spans="2:28" ht="15.75" thickBot="1">
      <c r="B64" s="26" t="s">
        <v>41</v>
      </c>
      <c r="C64" s="138">
        <f aca="true" t="shared" si="17" ref="C64:L64">C36</f>
        <v>1994</v>
      </c>
      <c r="D64" s="28">
        <f t="shared" si="17"/>
        <v>1995</v>
      </c>
      <c r="E64" s="28">
        <f t="shared" si="17"/>
        <v>1996</v>
      </c>
      <c r="F64" s="28">
        <f t="shared" si="17"/>
        <v>1997</v>
      </c>
      <c r="G64" s="28">
        <f t="shared" si="17"/>
        <v>1998</v>
      </c>
      <c r="H64" s="28">
        <f t="shared" si="17"/>
        <v>1999</v>
      </c>
      <c r="I64" s="28">
        <f t="shared" si="17"/>
        <v>2000</v>
      </c>
      <c r="J64" s="28">
        <f t="shared" si="17"/>
        <v>2001</v>
      </c>
      <c r="K64" s="28">
        <f t="shared" si="17"/>
        <v>2002</v>
      </c>
      <c r="L64" s="28">
        <f t="shared" si="17"/>
        <v>2003</v>
      </c>
      <c r="M64" s="28" t="s">
        <v>3</v>
      </c>
      <c r="N64" s="29" t="s">
        <v>4</v>
      </c>
      <c r="O64" s="129" t="s">
        <v>5</v>
      </c>
      <c r="P64" s="27">
        <v>1994</v>
      </c>
      <c r="Q64" s="140">
        <v>1995</v>
      </c>
      <c r="R64" s="140">
        <v>1996</v>
      </c>
      <c r="S64" s="140">
        <v>1997</v>
      </c>
      <c r="T64" s="140">
        <v>1998</v>
      </c>
      <c r="U64" s="140">
        <v>1999</v>
      </c>
      <c r="V64" s="28">
        <v>2000</v>
      </c>
      <c r="W64" s="69">
        <v>2001</v>
      </c>
      <c r="X64" s="28">
        <v>2002</v>
      </c>
      <c r="Y64" s="28">
        <v>2003</v>
      </c>
      <c r="Z64" s="28" t="s">
        <v>3</v>
      </c>
      <c r="AA64" s="130" t="s">
        <v>4</v>
      </c>
      <c r="AB64" s="89" t="s">
        <v>5</v>
      </c>
    </row>
    <row r="65" spans="2:28" ht="15.75">
      <c r="B65" s="30" t="s">
        <v>42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8">
        <f>SUM(H65:L65)</f>
        <v>0</v>
      </c>
      <c r="N65" s="59">
        <f aca="true" t="shared" si="18" ref="N65:N89">M65/5</f>
        <v>0</v>
      </c>
      <c r="O65" s="132">
        <f>M65/M$89*100</f>
        <v>0</v>
      </c>
      <c r="P65" s="57">
        <v>10</v>
      </c>
      <c r="Q65" s="57">
        <v>7</v>
      </c>
      <c r="R65" s="57">
        <v>11</v>
      </c>
      <c r="S65" s="57">
        <v>7</v>
      </c>
      <c r="T65" s="57">
        <v>6</v>
      </c>
      <c r="U65" s="57">
        <v>11</v>
      </c>
      <c r="V65" s="57">
        <v>8</v>
      </c>
      <c r="W65" s="57">
        <v>11</v>
      </c>
      <c r="X65" s="58">
        <v>9</v>
      </c>
      <c r="Y65" s="58">
        <v>8</v>
      </c>
      <c r="Z65" s="58">
        <f>SUM(U65:Y65)</f>
        <v>47</v>
      </c>
      <c r="AA65" s="59">
        <f aca="true" t="shared" si="19" ref="AA65:AA89">Z65/5</f>
        <v>9.4</v>
      </c>
      <c r="AB65" s="139">
        <f>Z65/Z$89*100</f>
        <v>1.6024548244118648</v>
      </c>
    </row>
    <row r="66" spans="2:28" ht="15.75">
      <c r="B66" s="31" t="s">
        <v>43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8">
        <f aca="true" t="shared" si="20" ref="M66:M88">SUM(H66:L66)</f>
        <v>0</v>
      </c>
      <c r="N66" s="59">
        <f t="shared" si="18"/>
        <v>0</v>
      </c>
      <c r="O66" s="132">
        <f aca="true" t="shared" si="21" ref="O66:O89">M66/M$89*100</f>
        <v>0</v>
      </c>
      <c r="P66" s="57">
        <v>53</v>
      </c>
      <c r="Q66" s="57">
        <v>52</v>
      </c>
      <c r="R66" s="57">
        <v>53</v>
      </c>
      <c r="S66" s="57">
        <v>50</v>
      </c>
      <c r="T66" s="57">
        <v>45</v>
      </c>
      <c r="U66" s="57">
        <v>53</v>
      </c>
      <c r="V66" s="57">
        <v>52</v>
      </c>
      <c r="W66" s="57">
        <v>45</v>
      </c>
      <c r="X66" s="58">
        <v>53</v>
      </c>
      <c r="Y66" s="58">
        <v>59</v>
      </c>
      <c r="Z66" s="58">
        <f aca="true" t="shared" si="22" ref="Z66:Z88">SUM(U66:Y66)</f>
        <v>262</v>
      </c>
      <c r="AA66" s="59">
        <f t="shared" si="19"/>
        <v>52.4</v>
      </c>
      <c r="AB66" s="90">
        <f aca="true" t="shared" si="23" ref="AB66:AB89">Z66/Z$89*100</f>
        <v>8.932833276508696</v>
      </c>
    </row>
    <row r="67" spans="2:28" ht="15.75">
      <c r="B67" s="30" t="s">
        <v>44</v>
      </c>
      <c r="C67" s="57">
        <v>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8">
        <f t="shared" si="20"/>
        <v>0</v>
      </c>
      <c r="N67" s="59">
        <f t="shared" si="18"/>
        <v>0</v>
      </c>
      <c r="O67" s="132">
        <f t="shared" si="21"/>
        <v>0</v>
      </c>
      <c r="P67" s="57">
        <v>58</v>
      </c>
      <c r="Q67" s="57">
        <v>72</v>
      </c>
      <c r="R67" s="57">
        <v>74</v>
      </c>
      <c r="S67" s="57">
        <v>70</v>
      </c>
      <c r="T67" s="57">
        <v>61</v>
      </c>
      <c r="U67" s="57">
        <v>77</v>
      </c>
      <c r="V67" s="57">
        <v>76</v>
      </c>
      <c r="W67" s="57">
        <v>75</v>
      </c>
      <c r="X67" s="58">
        <v>76</v>
      </c>
      <c r="Y67" s="58">
        <v>81</v>
      </c>
      <c r="Z67" s="58">
        <f t="shared" si="22"/>
        <v>385</v>
      </c>
      <c r="AA67" s="59">
        <f t="shared" si="19"/>
        <v>77</v>
      </c>
      <c r="AB67" s="90">
        <f t="shared" si="23"/>
        <v>13.126491646778044</v>
      </c>
    </row>
    <row r="68" spans="2:28" ht="15.75">
      <c r="B68" s="31" t="s">
        <v>45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8">
        <f t="shared" si="20"/>
        <v>0</v>
      </c>
      <c r="N68" s="59">
        <f t="shared" si="18"/>
        <v>0</v>
      </c>
      <c r="O68" s="132">
        <f t="shared" si="21"/>
        <v>0</v>
      </c>
      <c r="P68" s="57">
        <v>14</v>
      </c>
      <c r="Q68" s="57">
        <v>10</v>
      </c>
      <c r="R68" s="57">
        <v>4</v>
      </c>
      <c r="S68" s="57">
        <v>9</v>
      </c>
      <c r="T68" s="57">
        <v>8</v>
      </c>
      <c r="U68" s="57">
        <v>11</v>
      </c>
      <c r="V68" s="57">
        <v>13</v>
      </c>
      <c r="W68" s="57">
        <v>10</v>
      </c>
      <c r="X68" s="58">
        <v>5</v>
      </c>
      <c r="Y68" s="58">
        <v>17</v>
      </c>
      <c r="Z68" s="58">
        <f t="shared" si="22"/>
        <v>56</v>
      </c>
      <c r="AA68" s="59">
        <f t="shared" si="19"/>
        <v>11.2</v>
      </c>
      <c r="AB68" s="90">
        <f t="shared" si="23"/>
        <v>1.9093078758949882</v>
      </c>
    </row>
    <row r="69" spans="2:28" ht="15.75">
      <c r="B69" s="30" t="s">
        <v>46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8">
        <f t="shared" si="20"/>
        <v>0</v>
      </c>
      <c r="N69" s="59">
        <f t="shared" si="18"/>
        <v>0</v>
      </c>
      <c r="O69" s="132">
        <f t="shared" si="21"/>
        <v>0</v>
      </c>
      <c r="P69" s="57">
        <v>4</v>
      </c>
      <c r="Q69" s="57">
        <v>9</v>
      </c>
      <c r="R69" s="57">
        <v>4</v>
      </c>
      <c r="S69" s="57">
        <v>11</v>
      </c>
      <c r="T69" s="57">
        <v>5</v>
      </c>
      <c r="U69" s="57">
        <v>11</v>
      </c>
      <c r="V69" s="57">
        <v>8</v>
      </c>
      <c r="W69" s="57">
        <v>5</v>
      </c>
      <c r="X69" s="58">
        <v>7</v>
      </c>
      <c r="Y69" s="58">
        <v>8</v>
      </c>
      <c r="Z69" s="58">
        <f t="shared" si="22"/>
        <v>39</v>
      </c>
      <c r="AA69" s="59">
        <f t="shared" si="19"/>
        <v>7.8</v>
      </c>
      <c r="AB69" s="90">
        <f t="shared" si="23"/>
        <v>1.3296965564268668</v>
      </c>
    </row>
    <row r="70" spans="2:28" ht="15.75">
      <c r="B70" s="31" t="s">
        <v>47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8">
        <f t="shared" si="20"/>
        <v>0</v>
      </c>
      <c r="N70" s="59">
        <f t="shared" si="18"/>
        <v>0</v>
      </c>
      <c r="O70" s="132">
        <f t="shared" si="21"/>
        <v>0</v>
      </c>
      <c r="P70" s="57">
        <v>17</v>
      </c>
      <c r="Q70" s="57">
        <v>28</v>
      </c>
      <c r="R70" s="57">
        <v>23</v>
      </c>
      <c r="S70" s="57">
        <v>16</v>
      </c>
      <c r="T70" s="57">
        <v>26</v>
      </c>
      <c r="U70" s="57">
        <v>14</v>
      </c>
      <c r="V70" s="57">
        <v>8</v>
      </c>
      <c r="W70" s="57">
        <v>17</v>
      </c>
      <c r="X70" s="58">
        <v>19</v>
      </c>
      <c r="Y70" s="58">
        <v>26</v>
      </c>
      <c r="Z70" s="58">
        <f t="shared" si="22"/>
        <v>84</v>
      </c>
      <c r="AA70" s="59">
        <f t="shared" si="19"/>
        <v>16.8</v>
      </c>
      <c r="AB70" s="90">
        <f t="shared" si="23"/>
        <v>2.863961813842482</v>
      </c>
    </row>
    <row r="71" spans="2:28" ht="15.75">
      <c r="B71" s="30" t="s">
        <v>48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8">
        <f t="shared" si="20"/>
        <v>0</v>
      </c>
      <c r="N71" s="59">
        <f t="shared" si="18"/>
        <v>0</v>
      </c>
      <c r="O71" s="132">
        <f t="shared" si="21"/>
        <v>0</v>
      </c>
      <c r="P71" s="57">
        <v>16</v>
      </c>
      <c r="Q71" s="57">
        <v>21</v>
      </c>
      <c r="R71" s="57">
        <v>15</v>
      </c>
      <c r="S71" s="57">
        <v>18</v>
      </c>
      <c r="T71" s="57">
        <v>23</v>
      </c>
      <c r="U71" s="57">
        <v>26</v>
      </c>
      <c r="V71" s="57">
        <v>15</v>
      </c>
      <c r="W71" s="57">
        <v>18</v>
      </c>
      <c r="X71" s="58">
        <v>23</v>
      </c>
      <c r="Y71" s="58">
        <v>19</v>
      </c>
      <c r="Z71" s="58">
        <f t="shared" si="22"/>
        <v>101</v>
      </c>
      <c r="AA71" s="59">
        <f t="shared" si="19"/>
        <v>20.2</v>
      </c>
      <c r="AB71" s="90">
        <f t="shared" si="23"/>
        <v>3.443573133310603</v>
      </c>
    </row>
    <row r="72" spans="2:28" ht="15.75">
      <c r="B72" s="31" t="s">
        <v>49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8">
        <f t="shared" si="20"/>
        <v>0</v>
      </c>
      <c r="N72" s="59">
        <f t="shared" si="18"/>
        <v>0</v>
      </c>
      <c r="O72" s="132">
        <f t="shared" si="21"/>
        <v>0</v>
      </c>
      <c r="P72" s="57">
        <v>23</v>
      </c>
      <c r="Q72" s="57">
        <v>26</v>
      </c>
      <c r="R72" s="57">
        <v>18</v>
      </c>
      <c r="S72" s="57">
        <v>27</v>
      </c>
      <c r="T72" s="57">
        <v>25</v>
      </c>
      <c r="U72" s="57">
        <v>26</v>
      </c>
      <c r="V72" s="57">
        <v>27</v>
      </c>
      <c r="W72" s="57">
        <v>18</v>
      </c>
      <c r="X72" s="58">
        <v>25</v>
      </c>
      <c r="Y72" s="58">
        <v>19</v>
      </c>
      <c r="Z72" s="58">
        <f t="shared" si="22"/>
        <v>115</v>
      </c>
      <c r="AA72" s="59">
        <f t="shared" si="19"/>
        <v>23</v>
      </c>
      <c r="AB72" s="90">
        <f t="shared" si="23"/>
        <v>3.9209001022843504</v>
      </c>
    </row>
    <row r="73" spans="2:28" ht="15.75">
      <c r="B73" s="31" t="s">
        <v>50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8">
        <f t="shared" si="20"/>
        <v>0</v>
      </c>
      <c r="N73" s="59">
        <f t="shared" si="18"/>
        <v>0</v>
      </c>
      <c r="O73" s="132">
        <f t="shared" si="21"/>
        <v>0</v>
      </c>
      <c r="P73" s="57">
        <v>6</v>
      </c>
      <c r="Q73" s="57">
        <v>6</v>
      </c>
      <c r="R73" s="57">
        <v>3</v>
      </c>
      <c r="S73" s="57">
        <v>5</v>
      </c>
      <c r="T73" s="57">
        <v>5</v>
      </c>
      <c r="U73" s="57">
        <v>6</v>
      </c>
      <c r="V73" s="57">
        <v>6</v>
      </c>
      <c r="W73" s="57">
        <v>10</v>
      </c>
      <c r="X73" s="58">
        <v>5</v>
      </c>
      <c r="Y73" s="58">
        <v>7</v>
      </c>
      <c r="Z73" s="58">
        <f t="shared" si="22"/>
        <v>34</v>
      </c>
      <c r="AA73" s="59">
        <f t="shared" si="19"/>
        <v>6.8</v>
      </c>
      <c r="AB73" s="90">
        <f t="shared" si="23"/>
        <v>1.1592226389362428</v>
      </c>
    </row>
    <row r="74" spans="2:28" ht="15.75">
      <c r="B74" s="30" t="s">
        <v>51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8">
        <f t="shared" si="20"/>
        <v>0</v>
      </c>
      <c r="N74" s="59">
        <f t="shared" si="18"/>
        <v>0</v>
      </c>
      <c r="O74" s="132">
        <f t="shared" si="21"/>
        <v>0</v>
      </c>
      <c r="P74" s="57">
        <v>28</v>
      </c>
      <c r="Q74" s="57">
        <v>23</v>
      </c>
      <c r="R74" s="57">
        <v>20</v>
      </c>
      <c r="S74" s="57">
        <v>26</v>
      </c>
      <c r="T74" s="57">
        <v>23</v>
      </c>
      <c r="U74" s="57">
        <v>29</v>
      </c>
      <c r="V74" s="57">
        <v>25</v>
      </c>
      <c r="W74" s="57">
        <v>33</v>
      </c>
      <c r="X74" s="58">
        <v>15</v>
      </c>
      <c r="Y74" s="58">
        <v>17</v>
      </c>
      <c r="Z74" s="58">
        <f t="shared" si="22"/>
        <v>119</v>
      </c>
      <c r="AA74" s="59">
        <f t="shared" si="19"/>
        <v>23.8</v>
      </c>
      <c r="AB74" s="90">
        <f t="shared" si="23"/>
        <v>4.05727923627685</v>
      </c>
    </row>
    <row r="75" spans="2:28" ht="15.75">
      <c r="B75" s="31" t="s">
        <v>52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8">
        <f t="shared" si="20"/>
        <v>0</v>
      </c>
      <c r="N75" s="59">
        <f t="shared" si="18"/>
        <v>0</v>
      </c>
      <c r="O75" s="132">
        <f t="shared" si="21"/>
        <v>0</v>
      </c>
      <c r="P75" s="57">
        <v>9</v>
      </c>
      <c r="Q75" s="57">
        <v>10</v>
      </c>
      <c r="R75" s="57">
        <v>12</v>
      </c>
      <c r="S75" s="57">
        <v>9</v>
      </c>
      <c r="T75" s="57">
        <v>3</v>
      </c>
      <c r="U75" s="57">
        <v>7</v>
      </c>
      <c r="V75" s="57">
        <v>9</v>
      </c>
      <c r="W75" s="57">
        <v>5</v>
      </c>
      <c r="X75" s="58">
        <v>3</v>
      </c>
      <c r="Y75" s="58">
        <v>13</v>
      </c>
      <c r="Z75" s="58">
        <f t="shared" si="22"/>
        <v>37</v>
      </c>
      <c r="AA75" s="59">
        <f t="shared" si="19"/>
        <v>7.4</v>
      </c>
      <c r="AB75" s="90">
        <f t="shared" si="23"/>
        <v>1.261506989430617</v>
      </c>
    </row>
    <row r="76" spans="2:28" ht="15.75">
      <c r="B76" s="30" t="s">
        <v>53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8">
        <f t="shared" si="20"/>
        <v>0</v>
      </c>
      <c r="N76" s="59">
        <f t="shared" si="18"/>
        <v>0</v>
      </c>
      <c r="O76" s="132">
        <f t="shared" si="21"/>
        <v>0</v>
      </c>
      <c r="P76" s="57">
        <v>23</v>
      </c>
      <c r="Q76" s="57">
        <v>25</v>
      </c>
      <c r="R76" s="57">
        <v>27</v>
      </c>
      <c r="S76" s="57">
        <v>22</v>
      </c>
      <c r="T76" s="57">
        <v>26</v>
      </c>
      <c r="U76" s="57">
        <v>26</v>
      </c>
      <c r="V76" s="57">
        <v>27</v>
      </c>
      <c r="W76" s="57">
        <v>30</v>
      </c>
      <c r="X76" s="58">
        <v>31</v>
      </c>
      <c r="Y76" s="58">
        <v>31</v>
      </c>
      <c r="Z76" s="58">
        <f t="shared" si="22"/>
        <v>145</v>
      </c>
      <c r="AA76" s="59">
        <f t="shared" si="19"/>
        <v>29</v>
      </c>
      <c r="AB76" s="90">
        <f t="shared" si="23"/>
        <v>4.943743607228094</v>
      </c>
    </row>
    <row r="77" spans="2:28" ht="15.75">
      <c r="B77" s="31" t="s">
        <v>54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8">
        <f t="shared" si="20"/>
        <v>0</v>
      </c>
      <c r="N77" s="59">
        <f t="shared" si="18"/>
        <v>0</v>
      </c>
      <c r="O77" s="132">
        <f t="shared" si="21"/>
        <v>0</v>
      </c>
      <c r="P77" s="57">
        <v>17</v>
      </c>
      <c r="Q77" s="57">
        <v>14</v>
      </c>
      <c r="R77" s="57">
        <v>22</v>
      </c>
      <c r="S77" s="57">
        <v>23</v>
      </c>
      <c r="T77" s="57">
        <v>24</v>
      </c>
      <c r="U77" s="57">
        <v>25</v>
      </c>
      <c r="V77" s="57">
        <v>25</v>
      </c>
      <c r="W77" s="57">
        <v>19</v>
      </c>
      <c r="X77" s="58">
        <v>23</v>
      </c>
      <c r="Y77" s="58">
        <v>19</v>
      </c>
      <c r="Z77" s="58">
        <f t="shared" si="22"/>
        <v>111</v>
      </c>
      <c r="AA77" s="59">
        <f t="shared" si="19"/>
        <v>22.2</v>
      </c>
      <c r="AB77" s="90">
        <f t="shared" si="23"/>
        <v>3.7845209682918513</v>
      </c>
    </row>
    <row r="78" spans="2:28" ht="15.75">
      <c r="B78" s="30" t="s">
        <v>55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8">
        <f t="shared" si="20"/>
        <v>0</v>
      </c>
      <c r="N78" s="59">
        <f t="shared" si="18"/>
        <v>0</v>
      </c>
      <c r="O78" s="132">
        <f t="shared" si="21"/>
        <v>0</v>
      </c>
      <c r="P78" s="57">
        <v>7</v>
      </c>
      <c r="Q78" s="57">
        <v>4</v>
      </c>
      <c r="R78" s="57">
        <v>1</v>
      </c>
      <c r="S78" s="57">
        <v>3</v>
      </c>
      <c r="T78" s="57">
        <v>3</v>
      </c>
      <c r="U78" s="57">
        <v>0</v>
      </c>
      <c r="V78" s="57">
        <v>0</v>
      </c>
      <c r="W78" s="57">
        <v>7</v>
      </c>
      <c r="X78" s="58">
        <v>4</v>
      </c>
      <c r="Y78" s="58">
        <v>1</v>
      </c>
      <c r="Z78" s="58">
        <f t="shared" si="22"/>
        <v>12</v>
      </c>
      <c r="AA78" s="59">
        <f t="shared" si="19"/>
        <v>2.4</v>
      </c>
      <c r="AB78" s="90">
        <f t="shared" si="23"/>
        <v>0.40913740197749743</v>
      </c>
    </row>
    <row r="79" spans="2:28" ht="15.75">
      <c r="B79" s="31" t="s">
        <v>56</v>
      </c>
      <c r="C79" s="57">
        <v>12</v>
      </c>
      <c r="D79" s="57">
        <v>19</v>
      </c>
      <c r="E79" s="57">
        <v>16</v>
      </c>
      <c r="F79" s="57">
        <v>9</v>
      </c>
      <c r="G79" s="57">
        <v>10</v>
      </c>
      <c r="H79" s="57">
        <v>19</v>
      </c>
      <c r="I79" s="57">
        <v>17</v>
      </c>
      <c r="J79" s="57">
        <v>10</v>
      </c>
      <c r="K79" s="57">
        <v>15</v>
      </c>
      <c r="L79" s="57">
        <v>12</v>
      </c>
      <c r="M79" s="58">
        <f t="shared" si="20"/>
        <v>73</v>
      </c>
      <c r="N79" s="59">
        <f t="shared" si="18"/>
        <v>14.6</v>
      </c>
      <c r="O79" s="132">
        <f t="shared" si="21"/>
        <v>100</v>
      </c>
      <c r="P79" s="57">
        <v>66</v>
      </c>
      <c r="Q79" s="57">
        <v>69</v>
      </c>
      <c r="R79" s="57">
        <v>49</v>
      </c>
      <c r="S79" s="57">
        <v>53</v>
      </c>
      <c r="T79" s="57">
        <v>44</v>
      </c>
      <c r="U79" s="57">
        <v>45</v>
      </c>
      <c r="V79" s="57">
        <v>58</v>
      </c>
      <c r="W79" s="57">
        <v>53</v>
      </c>
      <c r="X79" s="58">
        <v>62</v>
      </c>
      <c r="Y79" s="58">
        <v>47</v>
      </c>
      <c r="Z79" s="58">
        <f t="shared" si="22"/>
        <v>265</v>
      </c>
      <c r="AA79" s="59">
        <f t="shared" si="19"/>
        <v>53</v>
      </c>
      <c r="AB79" s="90">
        <f t="shared" si="23"/>
        <v>9.035117627003068</v>
      </c>
    </row>
    <row r="80" spans="2:28" ht="15.75">
      <c r="B80" s="30" t="s">
        <v>57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8">
        <f t="shared" si="20"/>
        <v>0</v>
      </c>
      <c r="N80" s="59">
        <f t="shared" si="18"/>
        <v>0</v>
      </c>
      <c r="O80" s="132">
        <f t="shared" si="21"/>
        <v>0</v>
      </c>
      <c r="P80" s="57">
        <v>98</v>
      </c>
      <c r="Q80" s="57">
        <v>113</v>
      </c>
      <c r="R80" s="57">
        <v>101</v>
      </c>
      <c r="S80" s="57">
        <v>82</v>
      </c>
      <c r="T80" s="57">
        <v>105</v>
      </c>
      <c r="U80" s="57">
        <v>74</v>
      </c>
      <c r="V80" s="57">
        <v>91</v>
      </c>
      <c r="W80" s="57">
        <v>115</v>
      </c>
      <c r="X80" s="58">
        <v>127</v>
      </c>
      <c r="Y80" s="58">
        <v>112</v>
      </c>
      <c r="Z80" s="58">
        <f t="shared" si="22"/>
        <v>519</v>
      </c>
      <c r="AA80" s="59">
        <f t="shared" si="19"/>
        <v>103.8</v>
      </c>
      <c r="AB80" s="90">
        <f t="shared" si="23"/>
        <v>17.695192635526762</v>
      </c>
    </row>
    <row r="81" spans="2:28" ht="15.75">
      <c r="B81" s="31" t="s">
        <v>58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8">
        <f t="shared" si="20"/>
        <v>0</v>
      </c>
      <c r="N81" s="59">
        <f t="shared" si="18"/>
        <v>0</v>
      </c>
      <c r="O81" s="132">
        <f t="shared" si="21"/>
        <v>0</v>
      </c>
      <c r="P81" s="57">
        <v>15</v>
      </c>
      <c r="Q81" s="57">
        <v>11</v>
      </c>
      <c r="R81" s="57">
        <v>10</v>
      </c>
      <c r="S81" s="57">
        <v>12</v>
      </c>
      <c r="T81" s="57">
        <v>11</v>
      </c>
      <c r="U81" s="57">
        <v>5</v>
      </c>
      <c r="V81" s="57">
        <v>12</v>
      </c>
      <c r="W81" s="57">
        <v>15</v>
      </c>
      <c r="X81" s="58">
        <v>10</v>
      </c>
      <c r="Y81" s="58">
        <v>12</v>
      </c>
      <c r="Z81" s="58">
        <f t="shared" si="22"/>
        <v>54</v>
      </c>
      <c r="AA81" s="59">
        <f t="shared" si="19"/>
        <v>10.8</v>
      </c>
      <c r="AB81" s="90">
        <f t="shared" si="23"/>
        <v>1.8411183088987384</v>
      </c>
    </row>
    <row r="82" spans="2:28" ht="15.75">
      <c r="B82" s="31" t="s">
        <v>59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8">
        <f t="shared" si="20"/>
        <v>0</v>
      </c>
      <c r="N82" s="59">
        <f t="shared" si="18"/>
        <v>0</v>
      </c>
      <c r="O82" s="132">
        <f t="shared" si="21"/>
        <v>0</v>
      </c>
      <c r="P82" s="57">
        <v>10</v>
      </c>
      <c r="Q82" s="57">
        <v>17</v>
      </c>
      <c r="R82" s="57">
        <v>17</v>
      </c>
      <c r="S82" s="57">
        <v>19</v>
      </c>
      <c r="T82" s="57">
        <v>8</v>
      </c>
      <c r="U82" s="57">
        <v>17</v>
      </c>
      <c r="V82" s="57">
        <v>11</v>
      </c>
      <c r="W82" s="57">
        <v>9</v>
      </c>
      <c r="X82" s="58">
        <v>16</v>
      </c>
      <c r="Y82" s="58">
        <v>12</v>
      </c>
      <c r="Z82" s="58">
        <f t="shared" si="22"/>
        <v>65</v>
      </c>
      <c r="AA82" s="59">
        <f t="shared" si="19"/>
        <v>13</v>
      </c>
      <c r="AB82" s="90">
        <f t="shared" si="23"/>
        <v>2.216160927378111</v>
      </c>
    </row>
    <row r="83" spans="2:28" ht="15.75">
      <c r="B83" s="30" t="s">
        <v>60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8">
        <f t="shared" si="20"/>
        <v>0</v>
      </c>
      <c r="N83" s="59">
        <f t="shared" si="18"/>
        <v>0</v>
      </c>
      <c r="O83" s="132">
        <f t="shared" si="21"/>
        <v>0</v>
      </c>
      <c r="P83" s="57">
        <v>7</v>
      </c>
      <c r="Q83" s="57">
        <v>8</v>
      </c>
      <c r="R83" s="57">
        <v>6</v>
      </c>
      <c r="S83" s="57">
        <v>3</v>
      </c>
      <c r="T83" s="57">
        <v>4</v>
      </c>
      <c r="U83" s="57">
        <v>2</v>
      </c>
      <c r="V83" s="57">
        <v>4</v>
      </c>
      <c r="W83" s="57">
        <v>8</v>
      </c>
      <c r="X83" s="58">
        <v>5</v>
      </c>
      <c r="Y83" s="58">
        <v>3</v>
      </c>
      <c r="Z83" s="58">
        <f t="shared" si="22"/>
        <v>22</v>
      </c>
      <c r="AA83" s="59">
        <f t="shared" si="19"/>
        <v>4.4</v>
      </c>
      <c r="AB83" s="90">
        <f t="shared" si="23"/>
        <v>0.7500852369587453</v>
      </c>
    </row>
    <row r="84" spans="2:28" ht="15.75">
      <c r="B84" s="31" t="s">
        <v>61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8">
        <f t="shared" si="20"/>
        <v>0</v>
      </c>
      <c r="N84" s="59">
        <f t="shared" si="18"/>
        <v>0</v>
      </c>
      <c r="O84" s="132">
        <f t="shared" si="21"/>
        <v>0</v>
      </c>
      <c r="P84" s="57">
        <v>8</v>
      </c>
      <c r="Q84" s="57">
        <v>8</v>
      </c>
      <c r="R84" s="57">
        <v>9</v>
      </c>
      <c r="S84" s="57">
        <v>12</v>
      </c>
      <c r="T84" s="57">
        <v>7</v>
      </c>
      <c r="U84" s="57">
        <v>12</v>
      </c>
      <c r="V84" s="57">
        <v>10</v>
      </c>
      <c r="W84" s="57">
        <v>9</v>
      </c>
      <c r="X84" s="58">
        <v>7</v>
      </c>
      <c r="Y84" s="58">
        <v>3</v>
      </c>
      <c r="Z84" s="58">
        <f t="shared" si="22"/>
        <v>41</v>
      </c>
      <c r="AA84" s="59">
        <f t="shared" si="19"/>
        <v>8.2</v>
      </c>
      <c r="AB84" s="90">
        <f t="shared" si="23"/>
        <v>1.3978861234231164</v>
      </c>
    </row>
    <row r="85" spans="2:28" ht="15.75">
      <c r="B85" s="30" t="s">
        <v>62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8">
        <f t="shared" si="20"/>
        <v>0</v>
      </c>
      <c r="N85" s="59">
        <f t="shared" si="18"/>
        <v>0</v>
      </c>
      <c r="O85" s="132">
        <f t="shared" si="21"/>
        <v>0</v>
      </c>
      <c r="P85" s="57">
        <v>18</v>
      </c>
      <c r="Q85" s="57">
        <v>11</v>
      </c>
      <c r="R85" s="57">
        <v>17</v>
      </c>
      <c r="S85" s="57">
        <v>24</v>
      </c>
      <c r="T85" s="57">
        <v>26</v>
      </c>
      <c r="U85" s="57">
        <v>15</v>
      </c>
      <c r="V85" s="57">
        <v>19</v>
      </c>
      <c r="W85" s="57">
        <v>12</v>
      </c>
      <c r="X85" s="58">
        <v>21</v>
      </c>
      <c r="Y85" s="58">
        <v>24</v>
      </c>
      <c r="Z85" s="58">
        <f t="shared" si="22"/>
        <v>91</v>
      </c>
      <c r="AA85" s="59">
        <f t="shared" si="19"/>
        <v>18.2</v>
      </c>
      <c r="AB85" s="90">
        <f t="shared" si="23"/>
        <v>3.1026252983293556</v>
      </c>
    </row>
    <row r="86" spans="2:28" ht="15.75">
      <c r="B86" s="31" t="s">
        <v>63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8">
        <f t="shared" si="20"/>
        <v>0</v>
      </c>
      <c r="N86" s="59">
        <f t="shared" si="18"/>
        <v>0</v>
      </c>
      <c r="O86" s="132">
        <f t="shared" si="21"/>
        <v>0</v>
      </c>
      <c r="P86" s="57">
        <v>16</v>
      </c>
      <c r="Q86" s="57">
        <v>13</v>
      </c>
      <c r="R86" s="57">
        <v>9</v>
      </c>
      <c r="S86" s="57">
        <v>6</v>
      </c>
      <c r="T86" s="57">
        <v>8</v>
      </c>
      <c r="U86" s="57">
        <v>6</v>
      </c>
      <c r="V86" s="57">
        <v>14</v>
      </c>
      <c r="W86" s="57">
        <v>13</v>
      </c>
      <c r="X86" s="58">
        <v>7</v>
      </c>
      <c r="Y86" s="58">
        <v>15</v>
      </c>
      <c r="Z86" s="58">
        <f t="shared" si="22"/>
        <v>55</v>
      </c>
      <c r="AA86" s="59">
        <f t="shared" si="19"/>
        <v>11</v>
      </c>
      <c r="AB86" s="90">
        <f t="shared" si="23"/>
        <v>1.8752130923968633</v>
      </c>
    </row>
    <row r="87" spans="2:28" ht="15.75">
      <c r="B87" s="30" t="s">
        <v>64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8">
        <f t="shared" si="20"/>
        <v>0</v>
      </c>
      <c r="N87" s="59">
        <f t="shared" si="18"/>
        <v>0</v>
      </c>
      <c r="O87" s="132">
        <f t="shared" si="21"/>
        <v>0</v>
      </c>
      <c r="P87" s="57">
        <v>17</v>
      </c>
      <c r="Q87" s="57">
        <v>9</v>
      </c>
      <c r="R87" s="57">
        <v>12</v>
      </c>
      <c r="S87" s="57">
        <v>15</v>
      </c>
      <c r="T87" s="57">
        <v>11</v>
      </c>
      <c r="U87" s="57">
        <v>10</v>
      </c>
      <c r="V87" s="57">
        <v>13</v>
      </c>
      <c r="W87" s="57">
        <v>14</v>
      </c>
      <c r="X87" s="58">
        <v>14</v>
      </c>
      <c r="Y87" s="58">
        <v>9</v>
      </c>
      <c r="Z87" s="58">
        <f t="shared" si="22"/>
        <v>60</v>
      </c>
      <c r="AA87" s="59">
        <f t="shared" si="19"/>
        <v>12</v>
      </c>
      <c r="AB87" s="90">
        <f t="shared" si="23"/>
        <v>2.0456870098874873</v>
      </c>
    </row>
    <row r="88" spans="2:28" ht="16.5" thickBot="1">
      <c r="B88" s="31" t="s">
        <v>65</v>
      </c>
      <c r="C88" s="57">
        <v>0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8">
        <f t="shared" si="20"/>
        <v>0</v>
      </c>
      <c r="N88" s="93">
        <f t="shared" si="18"/>
        <v>0</v>
      </c>
      <c r="O88" s="134">
        <f t="shared" si="21"/>
        <v>0</v>
      </c>
      <c r="P88" s="57">
        <v>65</v>
      </c>
      <c r="Q88" s="57">
        <v>48</v>
      </c>
      <c r="R88" s="57">
        <v>46</v>
      </c>
      <c r="S88" s="57">
        <v>48</v>
      </c>
      <c r="T88" s="57">
        <v>44</v>
      </c>
      <c r="U88" s="57">
        <v>47</v>
      </c>
      <c r="V88" s="57">
        <v>43</v>
      </c>
      <c r="W88" s="57">
        <v>51</v>
      </c>
      <c r="X88" s="58">
        <v>39</v>
      </c>
      <c r="Y88" s="58">
        <v>34</v>
      </c>
      <c r="Z88" s="58">
        <f t="shared" si="22"/>
        <v>214</v>
      </c>
      <c r="AA88" s="93">
        <f t="shared" si="19"/>
        <v>42.8</v>
      </c>
      <c r="AB88" s="135">
        <f t="shared" si="23"/>
        <v>7.296283668598705</v>
      </c>
    </row>
    <row r="89" spans="2:28" ht="16.5" thickBot="1">
      <c r="B89" s="32" t="s">
        <v>128</v>
      </c>
      <c r="C89" s="60">
        <f>SUM(C65:C88)</f>
        <v>12</v>
      </c>
      <c r="D89" s="61">
        <f>SUM(D65:D88)</f>
        <v>19</v>
      </c>
      <c r="E89" s="61">
        <f aca="true" t="shared" si="24" ref="E89:J89">SUM(E65:E88)</f>
        <v>16</v>
      </c>
      <c r="F89" s="61">
        <f t="shared" si="24"/>
        <v>9</v>
      </c>
      <c r="G89" s="61">
        <f t="shared" si="24"/>
        <v>10</v>
      </c>
      <c r="H89" s="61">
        <f t="shared" si="24"/>
        <v>19</v>
      </c>
      <c r="I89" s="61">
        <f t="shared" si="24"/>
        <v>17</v>
      </c>
      <c r="J89" s="61">
        <f t="shared" si="24"/>
        <v>10</v>
      </c>
      <c r="K89" s="61">
        <f>SUM(K65:K88)</f>
        <v>15</v>
      </c>
      <c r="L89" s="61">
        <f>SUM(L65:L88)</f>
        <v>12</v>
      </c>
      <c r="M89" s="61">
        <f>SUM(H89:L89)</f>
        <v>73</v>
      </c>
      <c r="N89" s="61">
        <f t="shared" si="18"/>
        <v>14.6</v>
      </c>
      <c r="O89" s="136">
        <f t="shared" si="21"/>
        <v>100</v>
      </c>
      <c r="P89" s="60">
        <f>SUM(P65:P88)</f>
        <v>605</v>
      </c>
      <c r="Q89" s="61">
        <f aca="true" t="shared" si="25" ref="Q89:V89">SUM(Q65:Q88)</f>
        <v>614</v>
      </c>
      <c r="R89" s="61">
        <f t="shared" si="25"/>
        <v>563</v>
      </c>
      <c r="S89" s="61">
        <f t="shared" si="25"/>
        <v>570</v>
      </c>
      <c r="T89" s="61">
        <f t="shared" si="25"/>
        <v>551</v>
      </c>
      <c r="U89" s="61">
        <f t="shared" si="25"/>
        <v>555</v>
      </c>
      <c r="V89" s="61">
        <f t="shared" si="25"/>
        <v>574</v>
      </c>
      <c r="W89" s="60">
        <f>SUM(W65:W88)</f>
        <v>602</v>
      </c>
      <c r="X89" s="61">
        <f>SUM(X65:X88)</f>
        <v>606</v>
      </c>
      <c r="Y89" s="61">
        <f>SUM(Y65:Y88)</f>
        <v>596</v>
      </c>
      <c r="Z89" s="61">
        <f>SUM(U89:Y89)</f>
        <v>2933</v>
      </c>
      <c r="AA89" s="61">
        <f t="shared" si="19"/>
        <v>586.6</v>
      </c>
      <c r="AB89" s="91">
        <f t="shared" si="23"/>
        <v>100</v>
      </c>
    </row>
    <row r="90" ht="13.5" thickTop="1"/>
  </sheetData>
  <printOptions/>
  <pageMargins left="0.75" right="0.25" top="0" bottom="0" header="0" footer="0.5"/>
  <pageSetup horizontalDpi="600" verticalDpi="6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56"/>
  <sheetViews>
    <sheetView workbookViewId="0" topLeftCell="A37">
      <selection activeCell="P42" sqref="P42:Y55"/>
    </sheetView>
  </sheetViews>
  <sheetFormatPr defaultColWidth="9.140625" defaultRowHeight="12.75"/>
  <cols>
    <col min="1" max="1" width="0.85546875" style="0" customWidth="1"/>
    <col min="2" max="2" width="21.57421875" style="0" customWidth="1"/>
    <col min="3" max="7" width="0" style="0" hidden="1" customWidth="1"/>
    <col min="13" max="13" width="0" style="0" hidden="1" customWidth="1"/>
    <col min="16" max="27" width="0" style="0" hidden="1" customWidth="1"/>
  </cols>
  <sheetData>
    <row r="1" spans="2:24" ht="12.75">
      <c r="B1" s="1" t="s">
        <v>0</v>
      </c>
      <c r="N1" s="10"/>
      <c r="W1" s="96"/>
      <c r="X1" s="96"/>
    </row>
    <row r="2" spans="2:14" ht="12.75">
      <c r="B2" s="1" t="s">
        <v>1</v>
      </c>
      <c r="N2" s="10"/>
    </row>
    <row r="3" spans="2:14" ht="12.75">
      <c r="B3" s="1" t="s">
        <v>2</v>
      </c>
      <c r="N3" s="10"/>
    </row>
    <row r="4" spans="2:14" ht="12.75">
      <c r="B4" s="97" t="s">
        <v>114</v>
      </c>
      <c r="N4" s="10"/>
    </row>
    <row r="5" spans="2:25" ht="18.75">
      <c r="B5" s="5" t="str">
        <f>Summary!B5</f>
        <v>Montgomery County - Pedestrian On Foot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1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2:25" ht="15.75" thickBot="1">
      <c r="B6" s="22" t="s">
        <v>20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2:28" ht="16.5" thickBot="1" thickTop="1">
      <c r="B7" s="23"/>
      <c r="C7" s="24" t="s">
        <v>103</v>
      </c>
      <c r="D7" s="24"/>
      <c r="E7" s="24"/>
      <c r="F7" s="24"/>
      <c r="G7" s="24"/>
      <c r="H7" s="24"/>
      <c r="I7" s="24"/>
      <c r="J7" s="24"/>
      <c r="K7" s="24"/>
      <c r="L7" s="24"/>
      <c r="M7" s="158"/>
      <c r="N7" s="159"/>
      <c r="O7" s="157"/>
      <c r="P7" s="24" t="s">
        <v>117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128"/>
      <c r="AB7" s="141" t="s">
        <v>118</v>
      </c>
    </row>
    <row r="8" spans="2:28" ht="15.75" thickBot="1">
      <c r="B8" s="26" t="s">
        <v>20</v>
      </c>
      <c r="C8" s="27">
        <v>1994</v>
      </c>
      <c r="D8" s="28">
        <v>1995</v>
      </c>
      <c r="E8" s="69">
        <v>1996</v>
      </c>
      <c r="F8" s="69">
        <v>1997</v>
      </c>
      <c r="G8" s="69">
        <v>1998</v>
      </c>
      <c r="H8" s="69">
        <v>1999</v>
      </c>
      <c r="I8" s="69">
        <v>2000</v>
      </c>
      <c r="J8" s="69">
        <v>2001</v>
      </c>
      <c r="K8" s="69">
        <v>2002</v>
      </c>
      <c r="L8" s="69">
        <v>2003</v>
      </c>
      <c r="M8" s="28" t="s">
        <v>3</v>
      </c>
      <c r="N8" s="29" t="s">
        <v>4</v>
      </c>
      <c r="O8" s="129" t="s">
        <v>5</v>
      </c>
      <c r="P8" s="27">
        <v>1994</v>
      </c>
      <c r="Q8" s="28">
        <v>1995</v>
      </c>
      <c r="R8" s="28">
        <v>1996</v>
      </c>
      <c r="S8" s="28">
        <v>1997</v>
      </c>
      <c r="T8" s="28">
        <v>1998</v>
      </c>
      <c r="U8" s="28">
        <v>1999</v>
      </c>
      <c r="V8" s="28">
        <v>2000</v>
      </c>
      <c r="W8" s="69">
        <v>2001</v>
      </c>
      <c r="X8" s="28">
        <v>2002</v>
      </c>
      <c r="Y8" s="28">
        <v>2003</v>
      </c>
      <c r="Z8" s="28" t="s">
        <v>3</v>
      </c>
      <c r="AA8" s="130" t="s">
        <v>4</v>
      </c>
      <c r="AB8" s="89" t="s">
        <v>5</v>
      </c>
    </row>
    <row r="9" spans="2:28" ht="15.75">
      <c r="B9" s="30" t="s">
        <v>21</v>
      </c>
      <c r="C9" s="57">
        <v>25</v>
      </c>
      <c r="D9" s="57">
        <v>27</v>
      </c>
      <c r="E9" s="57">
        <v>42</v>
      </c>
      <c r="F9" s="57">
        <v>46</v>
      </c>
      <c r="G9" s="57">
        <v>37</v>
      </c>
      <c r="H9" s="57">
        <v>27</v>
      </c>
      <c r="I9" s="57">
        <v>41</v>
      </c>
      <c r="J9" s="57">
        <v>31</v>
      </c>
      <c r="K9" s="57">
        <v>40</v>
      </c>
      <c r="L9" s="57">
        <v>50</v>
      </c>
      <c r="M9" s="58">
        <f>SUM(H9:L9)</f>
        <v>189</v>
      </c>
      <c r="N9" s="59">
        <f>M9/5</f>
        <v>37.8</v>
      </c>
      <c r="O9" s="132">
        <f>M9/M$22*100</f>
        <v>9.251101321585903</v>
      </c>
      <c r="P9" s="57">
        <v>8606</v>
      </c>
      <c r="Q9" s="57">
        <v>7693</v>
      </c>
      <c r="R9" s="57">
        <v>7945</v>
      </c>
      <c r="S9" s="57">
        <v>7678</v>
      </c>
      <c r="T9" s="57">
        <v>7885</v>
      </c>
      <c r="U9" s="57">
        <v>7666</v>
      </c>
      <c r="V9" s="57">
        <v>8397</v>
      </c>
      <c r="W9" s="57">
        <v>7999</v>
      </c>
      <c r="X9" s="58">
        <v>8230</v>
      </c>
      <c r="Y9" s="58">
        <v>8851</v>
      </c>
      <c r="Z9" s="58">
        <f>SUM(U9:Y9)</f>
        <v>41143</v>
      </c>
      <c r="AA9" s="59">
        <f>Z9/5</f>
        <v>8228.6</v>
      </c>
      <c r="AB9" s="139">
        <f>Z9/Z$22*100</f>
        <v>8.040531957513753</v>
      </c>
    </row>
    <row r="10" spans="2:28" ht="15.75">
      <c r="B10" s="31" t="s">
        <v>22</v>
      </c>
      <c r="C10" s="57">
        <v>30</v>
      </c>
      <c r="D10" s="57">
        <v>31</v>
      </c>
      <c r="E10" s="57">
        <v>33</v>
      </c>
      <c r="F10" s="57">
        <v>25</v>
      </c>
      <c r="G10" s="57">
        <v>35</v>
      </c>
      <c r="H10" s="57">
        <v>29</v>
      </c>
      <c r="I10" s="57">
        <v>29</v>
      </c>
      <c r="J10" s="57">
        <v>32</v>
      </c>
      <c r="K10" s="57">
        <v>35</v>
      </c>
      <c r="L10" s="57">
        <v>31</v>
      </c>
      <c r="M10" s="58">
        <f aca="true" t="shared" si="0" ref="M10:M22">SUM(H10:L10)</f>
        <v>156</v>
      </c>
      <c r="N10" s="59">
        <f aca="true" t="shared" si="1" ref="N10:N22">M10/5</f>
        <v>31.2</v>
      </c>
      <c r="O10" s="132">
        <f aca="true" t="shared" si="2" ref="O10:O22">M10/M$22*100</f>
        <v>7.63582966226138</v>
      </c>
      <c r="P10" s="57">
        <v>7453</v>
      </c>
      <c r="Q10" s="57">
        <v>7005</v>
      </c>
      <c r="R10" s="57">
        <v>7867</v>
      </c>
      <c r="S10" s="57">
        <v>6676</v>
      </c>
      <c r="T10" s="57">
        <v>6346</v>
      </c>
      <c r="U10" s="57">
        <v>6794</v>
      </c>
      <c r="V10" s="57">
        <v>6704</v>
      </c>
      <c r="W10" s="57">
        <v>7708</v>
      </c>
      <c r="X10" s="58">
        <v>7007</v>
      </c>
      <c r="Y10" s="58">
        <v>8854</v>
      </c>
      <c r="Z10" s="58">
        <f aca="true" t="shared" si="3" ref="Z10:Z22">SUM(U10:Y10)</f>
        <v>37067</v>
      </c>
      <c r="AA10" s="59">
        <f aca="true" t="shared" si="4" ref="AA10:AA22">Z10/5</f>
        <v>7413.4</v>
      </c>
      <c r="AB10" s="90">
        <f aca="true" t="shared" si="5" ref="AB10:AB22">Z10/Z$22*100</f>
        <v>7.243963689307106</v>
      </c>
    </row>
    <row r="11" spans="2:28" ht="15.75">
      <c r="B11" s="30" t="s">
        <v>23</v>
      </c>
      <c r="C11" s="57">
        <v>24</v>
      </c>
      <c r="D11" s="57">
        <v>33</v>
      </c>
      <c r="E11" s="57">
        <v>34</v>
      </c>
      <c r="F11" s="57">
        <v>31</v>
      </c>
      <c r="G11" s="57">
        <v>32</v>
      </c>
      <c r="H11" s="57">
        <v>34</v>
      </c>
      <c r="I11" s="57">
        <v>33</v>
      </c>
      <c r="J11" s="57">
        <v>28</v>
      </c>
      <c r="K11" s="57">
        <v>34</v>
      </c>
      <c r="L11" s="57">
        <v>36</v>
      </c>
      <c r="M11" s="58">
        <f t="shared" si="0"/>
        <v>165</v>
      </c>
      <c r="N11" s="59">
        <f t="shared" si="1"/>
        <v>33</v>
      </c>
      <c r="O11" s="132">
        <f t="shared" si="2"/>
        <v>8.076358296622614</v>
      </c>
      <c r="P11" s="57">
        <v>7644</v>
      </c>
      <c r="Q11" s="57">
        <v>7197</v>
      </c>
      <c r="R11" s="57">
        <v>7697</v>
      </c>
      <c r="S11" s="57">
        <v>8014</v>
      </c>
      <c r="T11" s="57">
        <v>7262</v>
      </c>
      <c r="U11" s="57">
        <v>7920</v>
      </c>
      <c r="V11" s="57">
        <v>7413</v>
      </c>
      <c r="W11" s="57">
        <v>7860</v>
      </c>
      <c r="X11" s="58">
        <v>8901</v>
      </c>
      <c r="Y11" s="58">
        <v>8190</v>
      </c>
      <c r="Z11" s="58">
        <f t="shared" si="3"/>
        <v>40284</v>
      </c>
      <c r="AA11" s="59">
        <f t="shared" si="4"/>
        <v>8056.8</v>
      </c>
      <c r="AB11" s="90">
        <f t="shared" si="5"/>
        <v>7.872658517280802</v>
      </c>
    </row>
    <row r="12" spans="2:28" ht="15.75">
      <c r="B12" s="31" t="s">
        <v>24</v>
      </c>
      <c r="C12" s="57">
        <v>32</v>
      </c>
      <c r="D12" s="57">
        <v>23</v>
      </c>
      <c r="E12" s="57">
        <v>43</v>
      </c>
      <c r="F12" s="57">
        <v>29</v>
      </c>
      <c r="G12" s="57">
        <v>36</v>
      </c>
      <c r="H12" s="57">
        <v>30</v>
      </c>
      <c r="I12" s="57">
        <v>21</v>
      </c>
      <c r="J12" s="57">
        <v>35</v>
      </c>
      <c r="K12" s="57">
        <v>18</v>
      </c>
      <c r="L12" s="57">
        <v>36</v>
      </c>
      <c r="M12" s="58">
        <f t="shared" si="0"/>
        <v>140</v>
      </c>
      <c r="N12" s="59">
        <f t="shared" si="1"/>
        <v>28</v>
      </c>
      <c r="O12" s="132">
        <f t="shared" si="2"/>
        <v>6.852667645619187</v>
      </c>
      <c r="P12" s="57">
        <v>7457</v>
      </c>
      <c r="Q12" s="57">
        <v>7770</v>
      </c>
      <c r="R12" s="57">
        <v>7756</v>
      </c>
      <c r="S12" s="57">
        <v>8279</v>
      </c>
      <c r="T12" s="57">
        <v>7916</v>
      </c>
      <c r="U12" s="57">
        <v>7622</v>
      </c>
      <c r="V12" s="57">
        <v>8486</v>
      </c>
      <c r="W12" s="57">
        <v>7837</v>
      </c>
      <c r="X12" s="58">
        <v>8718</v>
      </c>
      <c r="Y12" s="58">
        <v>8305</v>
      </c>
      <c r="Z12" s="58">
        <f t="shared" si="3"/>
        <v>40968</v>
      </c>
      <c r="AA12" s="59">
        <f t="shared" si="4"/>
        <v>8193.6</v>
      </c>
      <c r="AB12" s="90">
        <f t="shared" si="5"/>
        <v>8.006331896930789</v>
      </c>
    </row>
    <row r="13" spans="2:28" ht="15.75">
      <c r="B13" s="30" t="s">
        <v>25</v>
      </c>
      <c r="C13" s="57">
        <v>31</v>
      </c>
      <c r="D13" s="57">
        <v>41</v>
      </c>
      <c r="E13" s="57">
        <v>19</v>
      </c>
      <c r="F13" s="57">
        <v>35</v>
      </c>
      <c r="G13" s="57">
        <v>32</v>
      </c>
      <c r="H13" s="57">
        <v>36</v>
      </c>
      <c r="I13" s="57">
        <v>35</v>
      </c>
      <c r="J13" s="57">
        <v>23</v>
      </c>
      <c r="K13" s="57">
        <v>35</v>
      </c>
      <c r="L13" s="57">
        <v>31</v>
      </c>
      <c r="M13" s="58">
        <f t="shared" si="0"/>
        <v>160</v>
      </c>
      <c r="N13" s="59">
        <f t="shared" si="1"/>
        <v>32</v>
      </c>
      <c r="O13" s="132">
        <f t="shared" si="2"/>
        <v>7.831620166421928</v>
      </c>
      <c r="P13" s="57">
        <v>8443</v>
      </c>
      <c r="Q13" s="57">
        <v>8684</v>
      </c>
      <c r="R13" s="57">
        <v>9043</v>
      </c>
      <c r="S13" s="57">
        <v>8603</v>
      </c>
      <c r="T13" s="57">
        <v>9108</v>
      </c>
      <c r="U13" s="57">
        <v>7990</v>
      </c>
      <c r="V13" s="57">
        <v>9310</v>
      </c>
      <c r="W13" s="57">
        <v>9066</v>
      </c>
      <c r="X13" s="58">
        <v>9163</v>
      </c>
      <c r="Y13" s="58">
        <v>9878</v>
      </c>
      <c r="Z13" s="58">
        <f t="shared" si="3"/>
        <v>45407</v>
      </c>
      <c r="AA13" s="59">
        <f t="shared" si="4"/>
        <v>9081.4</v>
      </c>
      <c r="AB13" s="90">
        <f t="shared" si="5"/>
        <v>8.873840862232385</v>
      </c>
    </row>
    <row r="14" spans="2:28" ht="15.75">
      <c r="B14" s="31" t="s">
        <v>26</v>
      </c>
      <c r="C14" s="57">
        <v>33</v>
      </c>
      <c r="D14" s="57">
        <v>26</v>
      </c>
      <c r="E14" s="57">
        <v>30</v>
      </c>
      <c r="F14" s="57">
        <v>23</v>
      </c>
      <c r="G14" s="57">
        <v>22</v>
      </c>
      <c r="H14" s="57">
        <v>32</v>
      </c>
      <c r="I14" s="57">
        <v>26</v>
      </c>
      <c r="J14" s="57">
        <v>35</v>
      </c>
      <c r="K14" s="57">
        <v>23</v>
      </c>
      <c r="L14" s="57">
        <v>32</v>
      </c>
      <c r="M14" s="58">
        <f t="shared" si="0"/>
        <v>148</v>
      </c>
      <c r="N14" s="59">
        <f t="shared" si="1"/>
        <v>29.6</v>
      </c>
      <c r="O14" s="132">
        <f t="shared" si="2"/>
        <v>7.244248653940284</v>
      </c>
      <c r="P14" s="57">
        <v>7636</v>
      </c>
      <c r="Q14" s="57">
        <v>8065</v>
      </c>
      <c r="R14" s="57">
        <v>8066</v>
      </c>
      <c r="S14" s="57">
        <v>8048</v>
      </c>
      <c r="T14" s="57">
        <v>7863</v>
      </c>
      <c r="U14" s="57">
        <v>8020</v>
      </c>
      <c r="V14" s="57">
        <v>8326</v>
      </c>
      <c r="W14" s="57">
        <v>8501</v>
      </c>
      <c r="X14" s="58">
        <v>8158</v>
      </c>
      <c r="Y14" s="58">
        <v>9315</v>
      </c>
      <c r="Z14" s="58">
        <f t="shared" si="3"/>
        <v>42320</v>
      </c>
      <c r="AA14" s="59">
        <f t="shared" si="4"/>
        <v>8464</v>
      </c>
      <c r="AB14" s="90">
        <f t="shared" si="5"/>
        <v>8.270551793548892</v>
      </c>
    </row>
    <row r="15" spans="2:28" ht="15.75">
      <c r="B15" s="30" t="s">
        <v>27</v>
      </c>
      <c r="C15" s="57">
        <v>20</v>
      </c>
      <c r="D15" s="57">
        <v>22</v>
      </c>
      <c r="E15" s="57">
        <v>33</v>
      </c>
      <c r="F15" s="57">
        <v>19</v>
      </c>
      <c r="G15" s="57">
        <v>24</v>
      </c>
      <c r="H15" s="57">
        <v>28</v>
      </c>
      <c r="I15" s="57">
        <v>34</v>
      </c>
      <c r="J15" s="57">
        <v>28</v>
      </c>
      <c r="K15" s="57">
        <v>29</v>
      </c>
      <c r="L15" s="57">
        <v>27</v>
      </c>
      <c r="M15" s="58">
        <f t="shared" si="0"/>
        <v>146</v>
      </c>
      <c r="N15" s="59">
        <f t="shared" si="1"/>
        <v>29.2</v>
      </c>
      <c r="O15" s="132">
        <f t="shared" si="2"/>
        <v>7.146353401860011</v>
      </c>
      <c r="P15" s="57">
        <v>8039</v>
      </c>
      <c r="Q15" s="57">
        <v>7552</v>
      </c>
      <c r="R15" s="57">
        <v>8314</v>
      </c>
      <c r="S15" s="57">
        <v>7918</v>
      </c>
      <c r="T15" s="57">
        <v>7450</v>
      </c>
      <c r="U15" s="57">
        <v>7819</v>
      </c>
      <c r="V15" s="57">
        <v>8613</v>
      </c>
      <c r="W15" s="57">
        <v>8526</v>
      </c>
      <c r="X15" s="58">
        <v>8523</v>
      </c>
      <c r="Y15" s="58">
        <v>8821</v>
      </c>
      <c r="Z15" s="58">
        <f t="shared" si="3"/>
        <v>42302</v>
      </c>
      <c r="AA15" s="59">
        <f t="shared" si="4"/>
        <v>8460.4</v>
      </c>
      <c r="AB15" s="90">
        <f t="shared" si="5"/>
        <v>8.267034073031787</v>
      </c>
    </row>
    <row r="16" spans="2:28" ht="15.75">
      <c r="B16" s="31" t="s">
        <v>28</v>
      </c>
      <c r="C16" s="57">
        <v>30</v>
      </c>
      <c r="D16" s="57">
        <v>27</v>
      </c>
      <c r="E16" s="57">
        <v>36</v>
      </c>
      <c r="F16" s="57">
        <v>20</v>
      </c>
      <c r="G16" s="57">
        <v>19</v>
      </c>
      <c r="H16" s="57">
        <v>23</v>
      </c>
      <c r="I16" s="57">
        <v>30</v>
      </c>
      <c r="J16" s="57">
        <v>28</v>
      </c>
      <c r="K16" s="57">
        <v>28</v>
      </c>
      <c r="L16" s="57">
        <v>36</v>
      </c>
      <c r="M16" s="58">
        <f t="shared" si="0"/>
        <v>145</v>
      </c>
      <c r="N16" s="59">
        <f t="shared" si="1"/>
        <v>29</v>
      </c>
      <c r="O16" s="132">
        <f t="shared" si="2"/>
        <v>7.097405775819873</v>
      </c>
      <c r="P16" s="57">
        <v>8021</v>
      </c>
      <c r="Q16" s="57">
        <v>7620</v>
      </c>
      <c r="R16" s="57">
        <v>7931</v>
      </c>
      <c r="S16" s="57">
        <v>7779</v>
      </c>
      <c r="T16" s="57">
        <v>7498</v>
      </c>
      <c r="U16" s="57">
        <v>7688</v>
      </c>
      <c r="V16" s="57">
        <v>8404</v>
      </c>
      <c r="W16" s="57">
        <v>8404</v>
      </c>
      <c r="X16" s="58">
        <v>8688</v>
      </c>
      <c r="Y16" s="58">
        <v>9263</v>
      </c>
      <c r="Z16" s="58">
        <f t="shared" si="3"/>
        <v>42447</v>
      </c>
      <c r="AA16" s="59">
        <f t="shared" si="4"/>
        <v>8489.4</v>
      </c>
      <c r="AB16" s="90">
        <f t="shared" si="5"/>
        <v>8.295371266086244</v>
      </c>
    </row>
    <row r="17" spans="2:28" ht="15.75">
      <c r="B17" s="30" t="s">
        <v>29</v>
      </c>
      <c r="C17" s="57">
        <v>34</v>
      </c>
      <c r="D17" s="57">
        <v>27</v>
      </c>
      <c r="E17" s="57">
        <v>36</v>
      </c>
      <c r="F17" s="57">
        <v>29</v>
      </c>
      <c r="G17" s="57">
        <v>28</v>
      </c>
      <c r="H17" s="57">
        <v>34</v>
      </c>
      <c r="I17" s="57">
        <v>32</v>
      </c>
      <c r="J17" s="57">
        <v>37</v>
      </c>
      <c r="K17" s="57">
        <v>19</v>
      </c>
      <c r="L17" s="57">
        <v>28</v>
      </c>
      <c r="M17" s="58">
        <f t="shared" si="0"/>
        <v>150</v>
      </c>
      <c r="N17" s="59">
        <f t="shared" si="1"/>
        <v>30</v>
      </c>
      <c r="O17" s="132">
        <f t="shared" si="2"/>
        <v>7.342143906020558</v>
      </c>
      <c r="P17" s="57">
        <v>7802</v>
      </c>
      <c r="Q17" s="57">
        <v>8255</v>
      </c>
      <c r="R17" s="57">
        <v>8086</v>
      </c>
      <c r="S17" s="57">
        <v>7694</v>
      </c>
      <c r="T17" s="57">
        <v>7446</v>
      </c>
      <c r="U17" s="57">
        <v>8516</v>
      </c>
      <c r="V17" s="57">
        <v>8417</v>
      </c>
      <c r="W17" s="57">
        <v>7923</v>
      </c>
      <c r="X17" s="58">
        <v>8767</v>
      </c>
      <c r="Y17" s="58">
        <v>9200</v>
      </c>
      <c r="Z17" s="58">
        <f t="shared" si="3"/>
        <v>42823</v>
      </c>
      <c r="AA17" s="59">
        <f t="shared" si="4"/>
        <v>8564.6</v>
      </c>
      <c r="AB17" s="90">
        <f t="shared" si="5"/>
        <v>8.368852539110213</v>
      </c>
    </row>
    <row r="18" spans="2:28" ht="15.75">
      <c r="B18" s="31" t="s">
        <v>30</v>
      </c>
      <c r="C18" s="57">
        <v>34</v>
      </c>
      <c r="D18" s="57">
        <v>42</v>
      </c>
      <c r="E18" s="57">
        <v>42</v>
      </c>
      <c r="F18" s="57">
        <v>39</v>
      </c>
      <c r="G18" s="57">
        <v>37</v>
      </c>
      <c r="H18" s="57">
        <v>38</v>
      </c>
      <c r="I18" s="57">
        <v>46</v>
      </c>
      <c r="J18" s="57">
        <v>48</v>
      </c>
      <c r="K18" s="57">
        <v>34</v>
      </c>
      <c r="L18" s="57">
        <v>45</v>
      </c>
      <c r="M18" s="58">
        <f t="shared" si="0"/>
        <v>211</v>
      </c>
      <c r="N18" s="59">
        <f t="shared" si="1"/>
        <v>42.2</v>
      </c>
      <c r="O18" s="132">
        <f t="shared" si="2"/>
        <v>10.327949094468918</v>
      </c>
      <c r="P18" s="57">
        <v>8556</v>
      </c>
      <c r="Q18" s="57">
        <v>8896</v>
      </c>
      <c r="R18" s="57">
        <v>9172</v>
      </c>
      <c r="S18" s="57">
        <v>8465</v>
      </c>
      <c r="T18" s="57">
        <v>8480</v>
      </c>
      <c r="U18" s="57">
        <v>9033</v>
      </c>
      <c r="V18" s="57">
        <v>8556</v>
      </c>
      <c r="W18" s="57">
        <v>9163</v>
      </c>
      <c r="X18" s="58">
        <v>9997</v>
      </c>
      <c r="Y18" s="58">
        <v>9732</v>
      </c>
      <c r="Z18" s="58">
        <f t="shared" si="3"/>
        <v>46481</v>
      </c>
      <c r="AA18" s="59">
        <f t="shared" si="4"/>
        <v>9296.2</v>
      </c>
      <c r="AB18" s="90">
        <f t="shared" si="5"/>
        <v>9.083731519752977</v>
      </c>
    </row>
    <row r="19" spans="2:28" ht="15.75">
      <c r="B19" s="30" t="s">
        <v>31</v>
      </c>
      <c r="C19" s="57">
        <v>48</v>
      </c>
      <c r="D19" s="57">
        <v>35</v>
      </c>
      <c r="E19" s="57">
        <v>44</v>
      </c>
      <c r="F19" s="57">
        <v>41</v>
      </c>
      <c r="G19" s="57">
        <v>29</v>
      </c>
      <c r="H19" s="57">
        <v>42</v>
      </c>
      <c r="I19" s="57">
        <v>53</v>
      </c>
      <c r="J19" s="57">
        <v>27</v>
      </c>
      <c r="K19" s="57">
        <v>31</v>
      </c>
      <c r="L19" s="57">
        <v>48</v>
      </c>
      <c r="M19" s="58">
        <f t="shared" si="0"/>
        <v>201</v>
      </c>
      <c r="N19" s="59">
        <f t="shared" si="1"/>
        <v>40.2</v>
      </c>
      <c r="O19" s="132">
        <f t="shared" si="2"/>
        <v>9.838472834067549</v>
      </c>
      <c r="P19" s="57">
        <v>8937</v>
      </c>
      <c r="Q19" s="57">
        <v>9102</v>
      </c>
      <c r="R19" s="57">
        <v>8469</v>
      </c>
      <c r="S19" s="57">
        <v>8677</v>
      </c>
      <c r="T19" s="57">
        <v>8273</v>
      </c>
      <c r="U19" s="57">
        <v>8983</v>
      </c>
      <c r="V19" s="57">
        <v>8254</v>
      </c>
      <c r="W19" s="57">
        <v>9708</v>
      </c>
      <c r="X19" s="58">
        <v>9418</v>
      </c>
      <c r="Y19" s="58">
        <v>9379</v>
      </c>
      <c r="Z19" s="58">
        <f t="shared" si="3"/>
        <v>45742</v>
      </c>
      <c r="AA19" s="59">
        <f t="shared" si="4"/>
        <v>9148.4</v>
      </c>
      <c r="AB19" s="90">
        <f t="shared" si="5"/>
        <v>8.93930954963406</v>
      </c>
    </row>
    <row r="20" spans="2:28" ht="15.75">
      <c r="B20" s="31" t="s">
        <v>32</v>
      </c>
      <c r="C20" s="57">
        <v>46</v>
      </c>
      <c r="D20" s="57">
        <v>35</v>
      </c>
      <c r="E20" s="57">
        <v>44</v>
      </c>
      <c r="F20" s="57">
        <v>35</v>
      </c>
      <c r="G20" s="57">
        <v>42</v>
      </c>
      <c r="H20" s="57">
        <v>45</v>
      </c>
      <c r="I20" s="57">
        <v>45</v>
      </c>
      <c r="J20" s="57">
        <v>53</v>
      </c>
      <c r="K20" s="57">
        <v>40</v>
      </c>
      <c r="L20" s="57">
        <v>49</v>
      </c>
      <c r="M20" s="58">
        <f t="shared" si="0"/>
        <v>232</v>
      </c>
      <c r="N20" s="59">
        <f t="shared" si="1"/>
        <v>46.4</v>
      </c>
      <c r="O20" s="132">
        <f t="shared" si="2"/>
        <v>11.355849241311796</v>
      </c>
      <c r="P20" s="57">
        <v>8258</v>
      </c>
      <c r="Q20" s="57">
        <v>8815</v>
      </c>
      <c r="R20" s="57">
        <v>9002</v>
      </c>
      <c r="S20" s="57">
        <v>8289</v>
      </c>
      <c r="T20" s="57">
        <v>8512</v>
      </c>
      <c r="U20" s="57">
        <v>8958</v>
      </c>
      <c r="V20" s="57">
        <v>8422</v>
      </c>
      <c r="W20" s="57">
        <v>8716</v>
      </c>
      <c r="X20" s="58">
        <v>9273</v>
      </c>
      <c r="Y20" s="58">
        <v>9342</v>
      </c>
      <c r="Z20" s="58">
        <f t="shared" si="3"/>
        <v>44711</v>
      </c>
      <c r="AA20" s="59">
        <f t="shared" si="4"/>
        <v>8942.2</v>
      </c>
      <c r="AB20" s="90">
        <f t="shared" si="5"/>
        <v>8.737822335570995</v>
      </c>
    </row>
    <row r="21" spans="2:28" ht="16.5" thickBot="1">
      <c r="B21" s="30" t="s">
        <v>7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92">
        <f t="shared" si="0"/>
        <v>0</v>
      </c>
      <c r="N21" s="93">
        <f t="shared" si="1"/>
        <v>0</v>
      </c>
      <c r="O21" s="134">
        <f t="shared" si="2"/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8">
        <v>0</v>
      </c>
      <c r="Y21" s="58">
        <v>0</v>
      </c>
      <c r="Z21" s="92">
        <f t="shared" si="3"/>
        <v>0</v>
      </c>
      <c r="AA21" s="93">
        <f t="shared" si="4"/>
        <v>0</v>
      </c>
      <c r="AB21" s="135">
        <f t="shared" si="5"/>
        <v>0</v>
      </c>
    </row>
    <row r="22" spans="2:28" ht="16.5" thickBot="1">
      <c r="B22" s="32" t="s">
        <v>126</v>
      </c>
      <c r="C22" s="60">
        <f aca="true" t="shared" si="6" ref="C22:L22">SUM(C9:C21)</f>
        <v>387</v>
      </c>
      <c r="D22" s="61">
        <f t="shared" si="6"/>
        <v>369</v>
      </c>
      <c r="E22" s="60">
        <f t="shared" si="6"/>
        <v>436</v>
      </c>
      <c r="F22" s="61">
        <f t="shared" si="6"/>
        <v>372</v>
      </c>
      <c r="G22" s="61">
        <f t="shared" si="6"/>
        <v>373</v>
      </c>
      <c r="H22" s="61">
        <f t="shared" si="6"/>
        <v>398</v>
      </c>
      <c r="I22" s="61">
        <f t="shared" si="6"/>
        <v>425</v>
      </c>
      <c r="J22" s="61">
        <f t="shared" si="6"/>
        <v>405</v>
      </c>
      <c r="K22" s="61">
        <f t="shared" si="6"/>
        <v>366</v>
      </c>
      <c r="L22" s="61">
        <f t="shared" si="6"/>
        <v>449</v>
      </c>
      <c r="M22" s="61">
        <f t="shared" si="0"/>
        <v>2043</v>
      </c>
      <c r="N22" s="61">
        <f t="shared" si="1"/>
        <v>408.6</v>
      </c>
      <c r="O22" s="136">
        <f t="shared" si="2"/>
        <v>100</v>
      </c>
      <c r="P22" s="60">
        <f>SUM(P9:P21)</f>
        <v>96852</v>
      </c>
      <c r="Q22" s="61">
        <f>SUM(Q9:Q21)</f>
        <v>96654</v>
      </c>
      <c r="R22" s="61">
        <f aca="true" t="shared" si="7" ref="R22:W22">SUM(R9:R21)</f>
        <v>99348</v>
      </c>
      <c r="S22" s="61">
        <f t="shared" si="7"/>
        <v>96120</v>
      </c>
      <c r="T22" s="61">
        <f t="shared" si="7"/>
        <v>94039</v>
      </c>
      <c r="U22" s="61">
        <f t="shared" si="7"/>
        <v>97009</v>
      </c>
      <c r="V22" s="61">
        <f t="shared" si="7"/>
        <v>99302</v>
      </c>
      <c r="W22" s="61">
        <f t="shared" si="7"/>
        <v>101411</v>
      </c>
      <c r="X22" s="61">
        <f>SUM(X9:X21)</f>
        <v>104843</v>
      </c>
      <c r="Y22" s="61">
        <f>SUM(Y9:Y21)</f>
        <v>109130</v>
      </c>
      <c r="Z22" s="61">
        <f t="shared" si="3"/>
        <v>511695</v>
      </c>
      <c r="AA22" s="61">
        <f t="shared" si="4"/>
        <v>102339</v>
      </c>
      <c r="AB22" s="91">
        <f t="shared" si="5"/>
        <v>100</v>
      </c>
    </row>
    <row r="23" ht="14.25" thickBot="1" thickTop="1"/>
    <row r="24" spans="2:28" ht="16.5" thickBot="1" thickTop="1">
      <c r="B24" s="23"/>
      <c r="C24" s="24" t="s">
        <v>103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137"/>
      <c r="P24" s="24" t="s">
        <v>117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128"/>
      <c r="AB24" s="141" t="s">
        <v>118</v>
      </c>
    </row>
    <row r="25" spans="2:28" ht="15.75" thickBot="1">
      <c r="B25" s="26" t="s">
        <v>20</v>
      </c>
      <c r="C25" s="138">
        <f aca="true" t="shared" si="8" ref="C25:L25">C8</f>
        <v>1994</v>
      </c>
      <c r="D25" s="28">
        <f t="shared" si="8"/>
        <v>1995</v>
      </c>
      <c r="E25" s="28">
        <f t="shared" si="8"/>
        <v>1996</v>
      </c>
      <c r="F25" s="28">
        <f t="shared" si="8"/>
        <v>1997</v>
      </c>
      <c r="G25" s="28">
        <f t="shared" si="8"/>
        <v>1998</v>
      </c>
      <c r="H25" s="28">
        <f t="shared" si="8"/>
        <v>1999</v>
      </c>
      <c r="I25" s="28">
        <f t="shared" si="8"/>
        <v>2000</v>
      </c>
      <c r="J25" s="28">
        <f t="shared" si="8"/>
        <v>2001</v>
      </c>
      <c r="K25" s="28">
        <f t="shared" si="8"/>
        <v>2002</v>
      </c>
      <c r="L25" s="28">
        <f t="shared" si="8"/>
        <v>2003</v>
      </c>
      <c r="M25" s="28" t="s">
        <v>3</v>
      </c>
      <c r="N25" s="29" t="s">
        <v>4</v>
      </c>
      <c r="O25" s="129" t="s">
        <v>5</v>
      </c>
      <c r="P25" s="27">
        <v>1994</v>
      </c>
      <c r="Q25" s="28">
        <v>1995</v>
      </c>
      <c r="R25" s="28">
        <v>1996</v>
      </c>
      <c r="S25" s="28">
        <v>1997</v>
      </c>
      <c r="T25" s="28">
        <v>1998</v>
      </c>
      <c r="U25" s="28">
        <v>1999</v>
      </c>
      <c r="V25" s="28">
        <v>2000</v>
      </c>
      <c r="W25" s="69">
        <v>2001</v>
      </c>
      <c r="X25" s="28">
        <v>2002</v>
      </c>
      <c r="Y25" s="28">
        <v>2003</v>
      </c>
      <c r="Z25" s="28" t="s">
        <v>3</v>
      </c>
      <c r="AA25" s="130" t="s">
        <v>4</v>
      </c>
      <c r="AB25" s="89" t="s">
        <v>5</v>
      </c>
    </row>
    <row r="26" spans="2:28" ht="15.75">
      <c r="B26" s="30" t="s">
        <v>21</v>
      </c>
      <c r="C26" s="57">
        <v>22</v>
      </c>
      <c r="D26" s="57">
        <v>21</v>
      </c>
      <c r="E26" s="57">
        <v>38</v>
      </c>
      <c r="F26" s="57">
        <v>44</v>
      </c>
      <c r="G26" s="57">
        <v>37</v>
      </c>
      <c r="H26" s="57">
        <v>24</v>
      </c>
      <c r="I26" s="57">
        <v>36</v>
      </c>
      <c r="J26" s="57">
        <v>29</v>
      </c>
      <c r="K26" s="57">
        <v>38</v>
      </c>
      <c r="L26" s="57">
        <v>45</v>
      </c>
      <c r="M26" s="58">
        <f aca="true" t="shared" si="9" ref="M26:M39">SUM(H26:L26)</f>
        <v>172</v>
      </c>
      <c r="N26" s="59">
        <f>M26/5</f>
        <v>34.4</v>
      </c>
      <c r="O26" s="132">
        <f>M26/M$39*100</f>
        <v>9.178228388473853</v>
      </c>
      <c r="P26" s="57">
        <v>3252</v>
      </c>
      <c r="Q26" s="57">
        <v>3233</v>
      </c>
      <c r="R26" s="57">
        <v>3055</v>
      </c>
      <c r="S26" s="57">
        <v>3009</v>
      </c>
      <c r="T26" s="57">
        <v>3102</v>
      </c>
      <c r="U26" s="57">
        <v>2603</v>
      </c>
      <c r="V26" s="57">
        <v>2771</v>
      </c>
      <c r="W26" s="57">
        <v>2898</v>
      </c>
      <c r="X26" s="58">
        <v>2910</v>
      </c>
      <c r="Y26" s="58">
        <v>2927</v>
      </c>
      <c r="Z26" s="58">
        <f>SUM(U26:Y26)</f>
        <v>14109</v>
      </c>
      <c r="AA26" s="59">
        <f>Z26/5</f>
        <v>2821.8</v>
      </c>
      <c r="AB26" s="139">
        <f>Z26/Z$39*100</f>
        <v>7.353339726484323</v>
      </c>
    </row>
    <row r="27" spans="2:28" ht="15.75">
      <c r="B27" s="31" t="s">
        <v>22</v>
      </c>
      <c r="C27" s="57">
        <v>28</v>
      </c>
      <c r="D27" s="57">
        <v>29</v>
      </c>
      <c r="E27" s="57">
        <v>29</v>
      </c>
      <c r="F27" s="57">
        <v>23</v>
      </c>
      <c r="G27" s="57">
        <v>34</v>
      </c>
      <c r="H27" s="57">
        <v>28</v>
      </c>
      <c r="I27" s="57">
        <v>27</v>
      </c>
      <c r="J27" s="57">
        <v>26</v>
      </c>
      <c r="K27" s="57">
        <v>32</v>
      </c>
      <c r="L27" s="57">
        <v>31</v>
      </c>
      <c r="M27" s="58">
        <f t="shared" si="9"/>
        <v>144</v>
      </c>
      <c r="N27" s="59">
        <f aca="true" t="shared" si="10" ref="N27:N39">M27/5</f>
        <v>28.8</v>
      </c>
      <c r="O27" s="132">
        <f aca="true" t="shared" si="11" ref="O27:O39">M27/M$39*100</f>
        <v>7.68409818569904</v>
      </c>
      <c r="P27" s="57">
        <v>2983</v>
      </c>
      <c r="Q27" s="57">
        <v>2881</v>
      </c>
      <c r="R27" s="57">
        <v>3107</v>
      </c>
      <c r="S27" s="57">
        <v>2772</v>
      </c>
      <c r="T27" s="57">
        <v>2511</v>
      </c>
      <c r="U27" s="57">
        <v>2649</v>
      </c>
      <c r="V27" s="57">
        <v>2336</v>
      </c>
      <c r="W27" s="57">
        <v>2790</v>
      </c>
      <c r="X27" s="58">
        <v>2519</v>
      </c>
      <c r="Y27" s="58">
        <v>2694</v>
      </c>
      <c r="Z27" s="58">
        <f aca="true" t="shared" si="12" ref="Z27:Z39">SUM(U27:Y27)</f>
        <v>12988</v>
      </c>
      <c r="AA27" s="59">
        <f aca="true" t="shared" si="13" ref="AA27:AA39">Z27/5</f>
        <v>2597.6</v>
      </c>
      <c r="AB27" s="90">
        <f aca="true" t="shared" si="14" ref="AB27:AB39">Z27/Z$39*100</f>
        <v>6.769096064042696</v>
      </c>
    </row>
    <row r="28" spans="2:28" ht="15.75">
      <c r="B28" s="30" t="s">
        <v>23</v>
      </c>
      <c r="C28" s="57">
        <v>23</v>
      </c>
      <c r="D28" s="57">
        <v>27</v>
      </c>
      <c r="E28" s="57">
        <v>31</v>
      </c>
      <c r="F28" s="57">
        <v>27</v>
      </c>
      <c r="G28" s="57">
        <v>30</v>
      </c>
      <c r="H28" s="57">
        <v>32</v>
      </c>
      <c r="I28" s="57">
        <v>32</v>
      </c>
      <c r="J28" s="57">
        <v>28</v>
      </c>
      <c r="K28" s="57">
        <v>32</v>
      </c>
      <c r="L28" s="57">
        <v>34</v>
      </c>
      <c r="M28" s="58">
        <f t="shared" si="9"/>
        <v>158</v>
      </c>
      <c r="N28" s="59">
        <f t="shared" si="10"/>
        <v>31.6</v>
      </c>
      <c r="O28" s="132">
        <f t="shared" si="11"/>
        <v>8.431163287086447</v>
      </c>
      <c r="P28" s="57">
        <v>3277</v>
      </c>
      <c r="Q28" s="57">
        <v>3184</v>
      </c>
      <c r="R28" s="57">
        <v>3277</v>
      </c>
      <c r="S28" s="57">
        <v>3256</v>
      </c>
      <c r="T28" s="57">
        <v>3015</v>
      </c>
      <c r="U28" s="57">
        <v>3018</v>
      </c>
      <c r="V28" s="57">
        <v>2864</v>
      </c>
      <c r="W28" s="57">
        <v>2872</v>
      </c>
      <c r="X28" s="58">
        <v>3257</v>
      </c>
      <c r="Y28" s="58">
        <v>2889</v>
      </c>
      <c r="Z28" s="58">
        <f t="shared" si="12"/>
        <v>14900</v>
      </c>
      <c r="AA28" s="59">
        <f t="shared" si="13"/>
        <v>2980</v>
      </c>
      <c r="AB28" s="90">
        <f t="shared" si="14"/>
        <v>7.765593729152768</v>
      </c>
    </row>
    <row r="29" spans="2:28" ht="15.75">
      <c r="B29" s="31" t="s">
        <v>24</v>
      </c>
      <c r="C29" s="57">
        <v>31</v>
      </c>
      <c r="D29" s="57">
        <v>21</v>
      </c>
      <c r="E29" s="57">
        <v>40</v>
      </c>
      <c r="F29" s="57">
        <v>25</v>
      </c>
      <c r="G29" s="57">
        <v>34</v>
      </c>
      <c r="H29" s="57">
        <v>27</v>
      </c>
      <c r="I29" s="57">
        <v>21</v>
      </c>
      <c r="J29" s="57">
        <v>34</v>
      </c>
      <c r="K29" s="57">
        <v>18</v>
      </c>
      <c r="L29" s="57">
        <v>34</v>
      </c>
      <c r="M29" s="58">
        <f t="shared" si="9"/>
        <v>134</v>
      </c>
      <c r="N29" s="59">
        <f t="shared" si="10"/>
        <v>26.8</v>
      </c>
      <c r="O29" s="132">
        <f t="shared" si="11"/>
        <v>7.150480256136606</v>
      </c>
      <c r="P29" s="57">
        <v>3442</v>
      </c>
      <c r="Q29" s="57">
        <v>3461</v>
      </c>
      <c r="R29" s="57">
        <v>3447</v>
      </c>
      <c r="S29" s="57">
        <v>3538</v>
      </c>
      <c r="T29" s="57">
        <v>3277</v>
      </c>
      <c r="U29" s="57">
        <v>3085</v>
      </c>
      <c r="V29" s="57">
        <v>3184</v>
      </c>
      <c r="W29" s="57">
        <v>3083</v>
      </c>
      <c r="X29" s="58">
        <v>3288</v>
      </c>
      <c r="Y29" s="58">
        <v>2928</v>
      </c>
      <c r="Z29" s="58">
        <f t="shared" si="12"/>
        <v>15568</v>
      </c>
      <c r="AA29" s="59">
        <f t="shared" si="13"/>
        <v>3113.6</v>
      </c>
      <c r="AB29" s="90">
        <f t="shared" si="14"/>
        <v>8.113742494996664</v>
      </c>
    </row>
    <row r="30" spans="2:28" ht="15.75">
      <c r="B30" s="30" t="s">
        <v>25</v>
      </c>
      <c r="C30" s="57">
        <v>28</v>
      </c>
      <c r="D30" s="57">
        <v>37</v>
      </c>
      <c r="E30" s="57">
        <v>17</v>
      </c>
      <c r="F30" s="57">
        <v>32</v>
      </c>
      <c r="G30" s="57">
        <v>32</v>
      </c>
      <c r="H30" s="57">
        <v>31</v>
      </c>
      <c r="I30" s="57">
        <v>30</v>
      </c>
      <c r="J30" s="57">
        <v>20</v>
      </c>
      <c r="K30" s="57">
        <v>34</v>
      </c>
      <c r="L30" s="57">
        <v>29</v>
      </c>
      <c r="M30" s="58">
        <f t="shared" si="9"/>
        <v>144</v>
      </c>
      <c r="N30" s="59">
        <f t="shared" si="10"/>
        <v>28.8</v>
      </c>
      <c r="O30" s="132">
        <f t="shared" si="11"/>
        <v>7.68409818569904</v>
      </c>
      <c r="P30" s="57">
        <v>3908</v>
      </c>
      <c r="Q30" s="57">
        <v>3946</v>
      </c>
      <c r="R30" s="57">
        <v>4002</v>
      </c>
      <c r="S30" s="57">
        <v>3646</v>
      </c>
      <c r="T30" s="57">
        <v>3800</v>
      </c>
      <c r="U30" s="57">
        <v>3291</v>
      </c>
      <c r="V30" s="57">
        <v>3674</v>
      </c>
      <c r="W30" s="57">
        <v>3511</v>
      </c>
      <c r="X30" s="58">
        <v>3535</v>
      </c>
      <c r="Y30" s="58">
        <v>3433</v>
      </c>
      <c r="Z30" s="58">
        <f t="shared" si="12"/>
        <v>17444</v>
      </c>
      <c r="AA30" s="59">
        <f t="shared" si="13"/>
        <v>3488.8</v>
      </c>
      <c r="AB30" s="90">
        <f t="shared" si="14"/>
        <v>9.091477651767846</v>
      </c>
    </row>
    <row r="31" spans="2:28" ht="15.75">
      <c r="B31" s="31" t="s">
        <v>26</v>
      </c>
      <c r="C31" s="57">
        <v>32</v>
      </c>
      <c r="D31" s="57">
        <v>21</v>
      </c>
      <c r="E31" s="57">
        <v>29</v>
      </c>
      <c r="F31" s="57">
        <v>19</v>
      </c>
      <c r="G31" s="57">
        <v>22</v>
      </c>
      <c r="H31" s="57">
        <v>30</v>
      </c>
      <c r="I31" s="57">
        <v>26</v>
      </c>
      <c r="J31" s="57">
        <v>33</v>
      </c>
      <c r="K31" s="57">
        <v>22</v>
      </c>
      <c r="L31" s="57">
        <v>31</v>
      </c>
      <c r="M31" s="58">
        <f t="shared" si="9"/>
        <v>142</v>
      </c>
      <c r="N31" s="59">
        <f t="shared" si="10"/>
        <v>28.4</v>
      </c>
      <c r="O31" s="132">
        <f t="shared" si="11"/>
        <v>7.577374599786553</v>
      </c>
      <c r="P31" s="57">
        <v>3551</v>
      </c>
      <c r="Q31" s="57">
        <v>3642</v>
      </c>
      <c r="R31" s="57">
        <v>3719</v>
      </c>
      <c r="S31" s="57">
        <v>3456</v>
      </c>
      <c r="T31" s="57">
        <v>3264</v>
      </c>
      <c r="U31" s="57">
        <v>3310</v>
      </c>
      <c r="V31" s="57">
        <v>3409</v>
      </c>
      <c r="W31" s="57">
        <v>3406</v>
      </c>
      <c r="X31" s="58">
        <v>3139</v>
      </c>
      <c r="Y31" s="58">
        <v>3534</v>
      </c>
      <c r="Z31" s="58">
        <f t="shared" si="12"/>
        <v>16798</v>
      </c>
      <c r="AA31" s="59">
        <f t="shared" si="13"/>
        <v>3359.6</v>
      </c>
      <c r="AB31" s="90">
        <f t="shared" si="14"/>
        <v>8.75479486324216</v>
      </c>
    </row>
    <row r="32" spans="2:28" ht="15.75">
      <c r="B32" s="30" t="s">
        <v>27</v>
      </c>
      <c r="C32" s="57">
        <v>19</v>
      </c>
      <c r="D32" s="57">
        <v>19</v>
      </c>
      <c r="E32" s="57">
        <v>32</v>
      </c>
      <c r="F32" s="57">
        <v>18</v>
      </c>
      <c r="G32" s="57">
        <v>22</v>
      </c>
      <c r="H32" s="57">
        <v>23</v>
      </c>
      <c r="I32" s="57">
        <v>33</v>
      </c>
      <c r="J32" s="57">
        <v>25</v>
      </c>
      <c r="K32" s="57">
        <v>27</v>
      </c>
      <c r="L32" s="57">
        <v>25</v>
      </c>
      <c r="M32" s="58">
        <f t="shared" si="9"/>
        <v>133</v>
      </c>
      <c r="N32" s="59">
        <f t="shared" si="10"/>
        <v>26.6</v>
      </c>
      <c r="O32" s="132">
        <f t="shared" si="11"/>
        <v>7.097118463180363</v>
      </c>
      <c r="P32" s="57">
        <v>3688</v>
      </c>
      <c r="Q32" s="57">
        <v>3348</v>
      </c>
      <c r="R32" s="57">
        <v>3699</v>
      </c>
      <c r="S32" s="57">
        <v>3429</v>
      </c>
      <c r="T32" s="57">
        <v>3070</v>
      </c>
      <c r="U32" s="57">
        <v>3125</v>
      </c>
      <c r="V32" s="57">
        <v>3452</v>
      </c>
      <c r="W32" s="57">
        <v>3364</v>
      </c>
      <c r="X32" s="58">
        <v>3316</v>
      </c>
      <c r="Y32" s="58">
        <v>3358</v>
      </c>
      <c r="Z32" s="58">
        <f t="shared" si="12"/>
        <v>16615</v>
      </c>
      <c r="AA32" s="59">
        <f t="shared" si="13"/>
        <v>3323</v>
      </c>
      <c r="AB32" s="90">
        <f t="shared" si="14"/>
        <v>8.659418779186124</v>
      </c>
    </row>
    <row r="33" spans="2:28" ht="15.75">
      <c r="B33" s="31" t="s">
        <v>28</v>
      </c>
      <c r="C33" s="57">
        <v>28</v>
      </c>
      <c r="D33" s="57">
        <v>25</v>
      </c>
      <c r="E33" s="57">
        <v>34</v>
      </c>
      <c r="F33" s="57">
        <v>20</v>
      </c>
      <c r="G33" s="57">
        <v>19</v>
      </c>
      <c r="H33" s="57">
        <v>21</v>
      </c>
      <c r="I33" s="57">
        <v>27</v>
      </c>
      <c r="J33" s="57">
        <v>26</v>
      </c>
      <c r="K33" s="57">
        <v>26</v>
      </c>
      <c r="L33" s="57">
        <v>31</v>
      </c>
      <c r="M33" s="58">
        <f t="shared" si="9"/>
        <v>131</v>
      </c>
      <c r="N33" s="59">
        <f t="shared" si="10"/>
        <v>26.2</v>
      </c>
      <c r="O33" s="132">
        <f t="shared" si="11"/>
        <v>6.990394877267876</v>
      </c>
      <c r="P33" s="57">
        <v>3759</v>
      </c>
      <c r="Q33" s="57">
        <v>3369</v>
      </c>
      <c r="R33" s="57">
        <v>3488</v>
      </c>
      <c r="S33" s="57">
        <v>3430</v>
      </c>
      <c r="T33" s="57">
        <v>3166</v>
      </c>
      <c r="U33" s="57">
        <v>3170</v>
      </c>
      <c r="V33" s="57">
        <v>3350</v>
      </c>
      <c r="W33" s="57">
        <v>3297</v>
      </c>
      <c r="X33" s="58">
        <v>3427</v>
      </c>
      <c r="Y33" s="58">
        <v>3546</v>
      </c>
      <c r="Z33" s="58">
        <f t="shared" si="12"/>
        <v>16790</v>
      </c>
      <c r="AA33" s="59">
        <f t="shared" si="13"/>
        <v>3358</v>
      </c>
      <c r="AB33" s="90">
        <f t="shared" si="14"/>
        <v>8.75062541694463</v>
      </c>
    </row>
    <row r="34" spans="2:28" ht="15.75">
      <c r="B34" s="30" t="s">
        <v>29</v>
      </c>
      <c r="C34" s="57">
        <v>33</v>
      </c>
      <c r="D34" s="57">
        <v>24</v>
      </c>
      <c r="E34" s="57">
        <v>32</v>
      </c>
      <c r="F34" s="57">
        <v>28</v>
      </c>
      <c r="G34" s="57">
        <v>26</v>
      </c>
      <c r="H34" s="57">
        <v>31</v>
      </c>
      <c r="I34" s="57">
        <v>27</v>
      </c>
      <c r="J34" s="57">
        <v>34</v>
      </c>
      <c r="K34" s="57">
        <v>19</v>
      </c>
      <c r="L34" s="57">
        <v>28</v>
      </c>
      <c r="M34" s="58">
        <f t="shared" si="9"/>
        <v>139</v>
      </c>
      <c r="N34" s="59">
        <f t="shared" si="10"/>
        <v>27.8</v>
      </c>
      <c r="O34" s="132">
        <f t="shared" si="11"/>
        <v>7.417289220917824</v>
      </c>
      <c r="P34" s="57">
        <v>3724</v>
      </c>
      <c r="Q34" s="57">
        <v>3792</v>
      </c>
      <c r="R34" s="57">
        <v>3618</v>
      </c>
      <c r="S34" s="57">
        <v>3278</v>
      </c>
      <c r="T34" s="57">
        <v>3167</v>
      </c>
      <c r="U34" s="57">
        <v>3477</v>
      </c>
      <c r="V34" s="57">
        <v>3281</v>
      </c>
      <c r="W34" s="57">
        <v>3052</v>
      </c>
      <c r="X34" s="58">
        <v>3361</v>
      </c>
      <c r="Y34" s="58">
        <v>3469</v>
      </c>
      <c r="Z34" s="58">
        <f t="shared" si="12"/>
        <v>16640</v>
      </c>
      <c r="AA34" s="59">
        <f t="shared" si="13"/>
        <v>3328</v>
      </c>
      <c r="AB34" s="90">
        <f t="shared" si="14"/>
        <v>8.67244829886591</v>
      </c>
    </row>
    <row r="35" spans="2:28" ht="15.75">
      <c r="B35" s="31" t="s">
        <v>30</v>
      </c>
      <c r="C35" s="57">
        <v>28</v>
      </c>
      <c r="D35" s="57">
        <v>38</v>
      </c>
      <c r="E35" s="57">
        <v>35</v>
      </c>
      <c r="F35" s="57">
        <v>38</v>
      </c>
      <c r="G35" s="57">
        <v>35</v>
      </c>
      <c r="H35" s="57">
        <v>32</v>
      </c>
      <c r="I35" s="57">
        <v>41</v>
      </c>
      <c r="J35" s="57">
        <v>42</v>
      </c>
      <c r="K35" s="57">
        <v>30</v>
      </c>
      <c r="L35" s="57">
        <v>42</v>
      </c>
      <c r="M35" s="58">
        <f t="shared" si="9"/>
        <v>187</v>
      </c>
      <c r="N35" s="59">
        <f t="shared" si="10"/>
        <v>37.4</v>
      </c>
      <c r="O35" s="132">
        <f t="shared" si="11"/>
        <v>9.978655282817503</v>
      </c>
      <c r="P35" s="57">
        <v>3785</v>
      </c>
      <c r="Q35" s="57">
        <v>3861</v>
      </c>
      <c r="R35" s="57">
        <v>4016</v>
      </c>
      <c r="S35" s="57">
        <v>3577</v>
      </c>
      <c r="T35" s="57">
        <v>3381</v>
      </c>
      <c r="U35" s="57">
        <v>3476</v>
      </c>
      <c r="V35" s="57">
        <v>3310</v>
      </c>
      <c r="W35" s="57">
        <v>3596</v>
      </c>
      <c r="X35" s="58">
        <v>3666</v>
      </c>
      <c r="Y35" s="58">
        <v>3524</v>
      </c>
      <c r="Z35" s="58">
        <f t="shared" si="12"/>
        <v>17572</v>
      </c>
      <c r="AA35" s="59">
        <f t="shared" si="13"/>
        <v>3514.4</v>
      </c>
      <c r="AB35" s="90">
        <f t="shared" si="14"/>
        <v>9.158188792528351</v>
      </c>
    </row>
    <row r="36" spans="2:28" ht="15.75">
      <c r="B36" s="30" t="s">
        <v>31</v>
      </c>
      <c r="C36" s="57">
        <v>42</v>
      </c>
      <c r="D36" s="57">
        <v>31</v>
      </c>
      <c r="E36" s="57">
        <v>38</v>
      </c>
      <c r="F36" s="57">
        <v>37</v>
      </c>
      <c r="G36" s="57">
        <v>23</v>
      </c>
      <c r="H36" s="57">
        <v>35</v>
      </c>
      <c r="I36" s="57">
        <v>47</v>
      </c>
      <c r="J36" s="57">
        <v>24</v>
      </c>
      <c r="K36" s="57">
        <v>27</v>
      </c>
      <c r="L36" s="57">
        <v>45</v>
      </c>
      <c r="M36" s="58">
        <f t="shared" si="9"/>
        <v>178</v>
      </c>
      <c r="N36" s="59">
        <f t="shared" si="10"/>
        <v>35.6</v>
      </c>
      <c r="O36" s="132">
        <f t="shared" si="11"/>
        <v>9.498399146211312</v>
      </c>
      <c r="P36" s="57">
        <v>4006</v>
      </c>
      <c r="Q36" s="57">
        <v>3791</v>
      </c>
      <c r="R36" s="57">
        <v>3415</v>
      </c>
      <c r="S36" s="57">
        <v>3370</v>
      </c>
      <c r="T36" s="57">
        <v>3285</v>
      </c>
      <c r="U36" s="57">
        <v>3462</v>
      </c>
      <c r="V36" s="57">
        <v>3067</v>
      </c>
      <c r="W36" s="57">
        <v>3516</v>
      </c>
      <c r="X36" s="58">
        <v>3310</v>
      </c>
      <c r="Y36" s="58">
        <v>3315</v>
      </c>
      <c r="Z36" s="58">
        <f t="shared" si="12"/>
        <v>16670</v>
      </c>
      <c r="AA36" s="59">
        <f t="shared" si="13"/>
        <v>3334</v>
      </c>
      <c r="AB36" s="90">
        <f t="shared" si="14"/>
        <v>8.688083722481654</v>
      </c>
    </row>
    <row r="37" spans="2:28" ht="15.75">
      <c r="B37" s="31" t="s">
        <v>32</v>
      </c>
      <c r="C37" s="57">
        <v>44</v>
      </c>
      <c r="D37" s="57">
        <v>26</v>
      </c>
      <c r="E37" s="57">
        <v>40</v>
      </c>
      <c r="F37" s="57">
        <v>35</v>
      </c>
      <c r="G37" s="57">
        <v>38</v>
      </c>
      <c r="H37" s="57">
        <v>43</v>
      </c>
      <c r="I37" s="57">
        <v>39</v>
      </c>
      <c r="J37" s="57">
        <v>47</v>
      </c>
      <c r="K37" s="57">
        <v>39</v>
      </c>
      <c r="L37" s="57">
        <v>44</v>
      </c>
      <c r="M37" s="58">
        <f t="shared" si="9"/>
        <v>212</v>
      </c>
      <c r="N37" s="59">
        <f t="shared" si="10"/>
        <v>42.4</v>
      </c>
      <c r="O37" s="132">
        <f t="shared" si="11"/>
        <v>11.312700106723586</v>
      </c>
      <c r="P37" s="57">
        <v>3669</v>
      </c>
      <c r="Q37" s="57">
        <v>3514</v>
      </c>
      <c r="R37" s="57">
        <v>3746</v>
      </c>
      <c r="S37" s="57">
        <v>3301</v>
      </c>
      <c r="T37" s="57">
        <v>3236</v>
      </c>
      <c r="U37" s="57">
        <v>3355</v>
      </c>
      <c r="V37" s="57">
        <v>3045</v>
      </c>
      <c r="W37" s="57">
        <v>3138</v>
      </c>
      <c r="X37" s="58">
        <v>3147</v>
      </c>
      <c r="Y37" s="58">
        <v>3093</v>
      </c>
      <c r="Z37" s="58">
        <f t="shared" si="12"/>
        <v>15778</v>
      </c>
      <c r="AA37" s="59">
        <f t="shared" si="13"/>
        <v>3155.6</v>
      </c>
      <c r="AB37" s="90">
        <f t="shared" si="14"/>
        <v>8.22319046030687</v>
      </c>
    </row>
    <row r="38" spans="2:28" ht="16.5" thickBot="1">
      <c r="B38" s="30" t="s">
        <v>7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92">
        <f t="shared" si="9"/>
        <v>0</v>
      </c>
      <c r="N38" s="93">
        <f t="shared" si="10"/>
        <v>0</v>
      </c>
      <c r="O38" s="134">
        <f t="shared" si="11"/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8">
        <v>0</v>
      </c>
      <c r="Y38" s="58">
        <v>0</v>
      </c>
      <c r="Z38" s="92">
        <f t="shared" si="12"/>
        <v>0</v>
      </c>
      <c r="AA38" s="93">
        <f t="shared" si="13"/>
        <v>0</v>
      </c>
      <c r="AB38" s="135">
        <f t="shared" si="14"/>
        <v>0</v>
      </c>
    </row>
    <row r="39" spans="2:28" ht="16.5" thickBot="1">
      <c r="B39" s="32" t="s">
        <v>127</v>
      </c>
      <c r="C39" s="60">
        <f>SUM(C26:C38)</f>
        <v>358</v>
      </c>
      <c r="D39" s="61">
        <f>SUM(D26:D38)</f>
        <v>319</v>
      </c>
      <c r="E39" s="61">
        <f aca="true" t="shared" si="15" ref="E39:L39">SUM(E26:E38)</f>
        <v>395</v>
      </c>
      <c r="F39" s="61">
        <f t="shared" si="15"/>
        <v>346</v>
      </c>
      <c r="G39" s="61">
        <f t="shared" si="15"/>
        <v>352</v>
      </c>
      <c r="H39" s="61">
        <f t="shared" si="15"/>
        <v>357</v>
      </c>
      <c r="I39" s="61">
        <f t="shared" si="15"/>
        <v>386</v>
      </c>
      <c r="J39" s="61">
        <f t="shared" si="15"/>
        <v>368</v>
      </c>
      <c r="K39" s="61">
        <f t="shared" si="15"/>
        <v>344</v>
      </c>
      <c r="L39" s="61">
        <f t="shared" si="15"/>
        <v>419</v>
      </c>
      <c r="M39" s="61">
        <f t="shared" si="9"/>
        <v>1874</v>
      </c>
      <c r="N39" s="61">
        <f t="shared" si="10"/>
        <v>374.8</v>
      </c>
      <c r="O39" s="136">
        <f t="shared" si="11"/>
        <v>100</v>
      </c>
      <c r="P39" s="60">
        <f>SUM(P26:P38)</f>
        <v>43044</v>
      </c>
      <c r="Q39" s="61">
        <f>SUM(Q26:Q38)</f>
        <v>42022</v>
      </c>
      <c r="R39" s="61">
        <f aca="true" t="shared" si="16" ref="R39:W39">SUM(R26:R38)</f>
        <v>42589</v>
      </c>
      <c r="S39" s="61">
        <f t="shared" si="16"/>
        <v>40062</v>
      </c>
      <c r="T39" s="61">
        <f t="shared" si="16"/>
        <v>38274</v>
      </c>
      <c r="U39" s="61">
        <f t="shared" si="16"/>
        <v>38021</v>
      </c>
      <c r="V39" s="61">
        <f t="shared" si="16"/>
        <v>37743</v>
      </c>
      <c r="W39" s="61">
        <f t="shared" si="16"/>
        <v>38523</v>
      </c>
      <c r="X39" s="61">
        <f>SUM(X26:X38)</f>
        <v>38875</v>
      </c>
      <c r="Y39" s="61">
        <f>SUM(Y26:Y38)</f>
        <v>38710</v>
      </c>
      <c r="Z39" s="61">
        <f t="shared" si="12"/>
        <v>191872</v>
      </c>
      <c r="AA39" s="61">
        <f t="shared" si="13"/>
        <v>38374.4</v>
      </c>
      <c r="AB39" s="91">
        <f t="shared" si="14"/>
        <v>100</v>
      </c>
    </row>
    <row r="40" ht="14.25" thickBot="1" thickTop="1"/>
    <row r="41" spans="2:28" ht="16.5" thickBot="1" thickTop="1">
      <c r="B41" s="23"/>
      <c r="C41" s="24" t="s">
        <v>103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137"/>
      <c r="P41" s="24" t="s">
        <v>117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128"/>
      <c r="AB41" s="141" t="s">
        <v>118</v>
      </c>
    </row>
    <row r="42" spans="2:28" ht="15.75" thickBot="1">
      <c r="B42" s="26" t="s">
        <v>20</v>
      </c>
      <c r="C42" s="138">
        <f aca="true" t="shared" si="17" ref="C42:L42">C25</f>
        <v>1994</v>
      </c>
      <c r="D42" s="28">
        <f t="shared" si="17"/>
        <v>1995</v>
      </c>
      <c r="E42" s="28">
        <f t="shared" si="17"/>
        <v>1996</v>
      </c>
      <c r="F42" s="28">
        <f t="shared" si="17"/>
        <v>1997</v>
      </c>
      <c r="G42" s="28">
        <f t="shared" si="17"/>
        <v>1998</v>
      </c>
      <c r="H42" s="28">
        <f t="shared" si="17"/>
        <v>1999</v>
      </c>
      <c r="I42" s="28">
        <f t="shared" si="17"/>
        <v>2000</v>
      </c>
      <c r="J42" s="28">
        <f t="shared" si="17"/>
        <v>2001</v>
      </c>
      <c r="K42" s="28">
        <f t="shared" si="17"/>
        <v>2002</v>
      </c>
      <c r="L42" s="28">
        <f t="shared" si="17"/>
        <v>2003</v>
      </c>
      <c r="M42" s="28" t="s">
        <v>3</v>
      </c>
      <c r="N42" s="29" t="s">
        <v>4</v>
      </c>
      <c r="O42" s="129" t="s">
        <v>5</v>
      </c>
      <c r="P42" s="27">
        <v>1994</v>
      </c>
      <c r="Q42" s="28">
        <v>1995</v>
      </c>
      <c r="R42" s="28">
        <v>1996</v>
      </c>
      <c r="S42" s="28">
        <v>1997</v>
      </c>
      <c r="T42" s="28">
        <v>1998</v>
      </c>
      <c r="U42" s="28">
        <v>1999</v>
      </c>
      <c r="V42" s="28">
        <v>2000</v>
      </c>
      <c r="W42" s="69">
        <v>2001</v>
      </c>
      <c r="X42" s="28">
        <v>2002</v>
      </c>
      <c r="Y42" s="28">
        <v>2003</v>
      </c>
      <c r="Z42" s="28" t="s">
        <v>3</v>
      </c>
      <c r="AA42" s="130" t="s">
        <v>4</v>
      </c>
      <c r="AB42" s="89" t="s">
        <v>5</v>
      </c>
    </row>
    <row r="43" spans="2:28" ht="15.75">
      <c r="B43" s="30" t="s">
        <v>21</v>
      </c>
      <c r="C43" s="57">
        <v>0</v>
      </c>
      <c r="D43" s="57">
        <v>4</v>
      </c>
      <c r="E43" s="57">
        <v>2</v>
      </c>
      <c r="F43" s="57">
        <v>1</v>
      </c>
      <c r="G43" s="57">
        <v>0</v>
      </c>
      <c r="H43" s="57">
        <v>1</v>
      </c>
      <c r="I43" s="57">
        <v>2</v>
      </c>
      <c r="J43" s="57">
        <v>0</v>
      </c>
      <c r="K43" s="57">
        <v>1</v>
      </c>
      <c r="L43" s="57">
        <v>2</v>
      </c>
      <c r="M43" s="58">
        <f aca="true" t="shared" si="18" ref="M43:M56">SUM(H43:L43)</f>
        <v>6</v>
      </c>
      <c r="N43" s="59">
        <f>M43/5</f>
        <v>1.2</v>
      </c>
      <c r="O43" s="132">
        <f>M43/M$56*100</f>
        <v>8.21917808219178</v>
      </c>
      <c r="P43" s="57">
        <v>57</v>
      </c>
      <c r="Q43" s="57">
        <v>47</v>
      </c>
      <c r="R43" s="57">
        <v>34</v>
      </c>
      <c r="S43" s="57">
        <v>40</v>
      </c>
      <c r="T43" s="57">
        <v>31</v>
      </c>
      <c r="U43" s="57">
        <v>33</v>
      </c>
      <c r="V43" s="57">
        <v>51</v>
      </c>
      <c r="W43" s="57">
        <v>35</v>
      </c>
      <c r="X43" s="58">
        <v>36</v>
      </c>
      <c r="Y43" s="58">
        <v>45</v>
      </c>
      <c r="Z43" s="58">
        <f>SUM(U43:Y43)</f>
        <v>200</v>
      </c>
      <c r="AA43" s="59">
        <f>Z43/5</f>
        <v>40</v>
      </c>
      <c r="AB43" s="139">
        <f>Z43/Z$56*100</f>
        <v>6.818956699624958</v>
      </c>
    </row>
    <row r="44" spans="2:28" ht="15.75">
      <c r="B44" s="31" t="s">
        <v>22</v>
      </c>
      <c r="C44" s="57">
        <v>0</v>
      </c>
      <c r="D44" s="57">
        <v>1</v>
      </c>
      <c r="E44" s="57">
        <v>2</v>
      </c>
      <c r="F44" s="57">
        <v>0</v>
      </c>
      <c r="G44" s="57">
        <v>0</v>
      </c>
      <c r="H44" s="57">
        <v>1</v>
      </c>
      <c r="I44" s="57">
        <v>2</v>
      </c>
      <c r="J44" s="57">
        <v>1</v>
      </c>
      <c r="K44" s="57">
        <v>2</v>
      </c>
      <c r="L44" s="57">
        <v>0</v>
      </c>
      <c r="M44" s="58">
        <f t="shared" si="18"/>
        <v>6</v>
      </c>
      <c r="N44" s="59">
        <f aca="true" t="shared" si="19" ref="N44:N56">M44/5</f>
        <v>1.2</v>
      </c>
      <c r="O44" s="132">
        <f aca="true" t="shared" si="20" ref="O44:O56">M44/M$56*100</f>
        <v>8.21917808219178</v>
      </c>
      <c r="P44" s="57">
        <v>24</v>
      </c>
      <c r="Q44" s="57">
        <v>48</v>
      </c>
      <c r="R44" s="57">
        <v>39</v>
      </c>
      <c r="S44" s="57">
        <v>34</v>
      </c>
      <c r="T44" s="57">
        <v>38</v>
      </c>
      <c r="U44" s="57">
        <v>39</v>
      </c>
      <c r="V44" s="57">
        <v>35</v>
      </c>
      <c r="W44" s="57">
        <v>36</v>
      </c>
      <c r="X44" s="58">
        <v>39</v>
      </c>
      <c r="Y44" s="58">
        <v>40</v>
      </c>
      <c r="Z44" s="58">
        <f aca="true" t="shared" si="21" ref="Z44:Z56">SUM(U44:Y44)</f>
        <v>189</v>
      </c>
      <c r="AA44" s="59">
        <f aca="true" t="shared" si="22" ref="AA44:AA56">Z44/5</f>
        <v>37.8</v>
      </c>
      <c r="AB44" s="90">
        <f aca="true" t="shared" si="23" ref="AB44:AB56">Z44/Z$56*100</f>
        <v>6.443914081145586</v>
      </c>
    </row>
    <row r="45" spans="2:28" ht="15.75">
      <c r="B45" s="30" t="s">
        <v>23</v>
      </c>
      <c r="C45" s="57">
        <v>1</v>
      </c>
      <c r="D45" s="57">
        <v>4</v>
      </c>
      <c r="E45" s="57">
        <v>2</v>
      </c>
      <c r="F45" s="57">
        <v>0</v>
      </c>
      <c r="G45" s="57">
        <v>0</v>
      </c>
      <c r="H45" s="57">
        <v>2</v>
      </c>
      <c r="I45" s="57">
        <v>0</v>
      </c>
      <c r="J45" s="57">
        <v>0</v>
      </c>
      <c r="K45" s="57">
        <v>1</v>
      </c>
      <c r="L45" s="57">
        <v>0</v>
      </c>
      <c r="M45" s="58">
        <f t="shared" si="18"/>
        <v>3</v>
      </c>
      <c r="N45" s="59">
        <f t="shared" si="19"/>
        <v>0.6</v>
      </c>
      <c r="O45" s="132">
        <f t="shared" si="20"/>
        <v>4.10958904109589</v>
      </c>
      <c r="P45" s="57">
        <v>38</v>
      </c>
      <c r="Q45" s="57">
        <v>60</v>
      </c>
      <c r="R45" s="57">
        <v>47</v>
      </c>
      <c r="S45" s="57">
        <v>43</v>
      </c>
      <c r="T45" s="57">
        <v>60</v>
      </c>
      <c r="U45" s="57">
        <v>41</v>
      </c>
      <c r="V45" s="57">
        <v>44</v>
      </c>
      <c r="W45" s="57">
        <v>35</v>
      </c>
      <c r="X45" s="58">
        <v>50</v>
      </c>
      <c r="Y45" s="58">
        <v>39</v>
      </c>
      <c r="Z45" s="58">
        <f t="shared" si="21"/>
        <v>209</v>
      </c>
      <c r="AA45" s="59">
        <f t="shared" si="22"/>
        <v>41.8</v>
      </c>
      <c r="AB45" s="90">
        <f t="shared" si="23"/>
        <v>7.125809751108081</v>
      </c>
    </row>
    <row r="46" spans="2:28" ht="15.75">
      <c r="B46" s="31" t="s">
        <v>24</v>
      </c>
      <c r="C46" s="57">
        <v>1</v>
      </c>
      <c r="D46" s="57">
        <v>1</v>
      </c>
      <c r="E46" s="57">
        <v>1</v>
      </c>
      <c r="F46" s="57">
        <v>1</v>
      </c>
      <c r="G46" s="57">
        <v>1</v>
      </c>
      <c r="H46" s="57">
        <v>0</v>
      </c>
      <c r="I46" s="57">
        <v>0</v>
      </c>
      <c r="J46" s="57">
        <v>0</v>
      </c>
      <c r="K46" s="57">
        <v>0</v>
      </c>
      <c r="L46" s="57">
        <v>1</v>
      </c>
      <c r="M46" s="58">
        <f t="shared" si="18"/>
        <v>1</v>
      </c>
      <c r="N46" s="59">
        <f t="shared" si="19"/>
        <v>0.2</v>
      </c>
      <c r="O46" s="132">
        <f t="shared" si="20"/>
        <v>1.36986301369863</v>
      </c>
      <c r="P46" s="57">
        <v>46</v>
      </c>
      <c r="Q46" s="57">
        <v>55</v>
      </c>
      <c r="R46" s="57">
        <v>46</v>
      </c>
      <c r="S46" s="57">
        <v>55</v>
      </c>
      <c r="T46" s="57">
        <v>43</v>
      </c>
      <c r="U46" s="57">
        <v>39</v>
      </c>
      <c r="V46" s="57">
        <v>35</v>
      </c>
      <c r="W46" s="57">
        <v>51</v>
      </c>
      <c r="X46" s="58">
        <v>42</v>
      </c>
      <c r="Y46" s="58">
        <v>38</v>
      </c>
      <c r="Z46" s="58">
        <f t="shared" si="21"/>
        <v>205</v>
      </c>
      <c r="AA46" s="59">
        <f t="shared" si="22"/>
        <v>41</v>
      </c>
      <c r="AB46" s="90">
        <f t="shared" si="23"/>
        <v>6.989430617115581</v>
      </c>
    </row>
    <row r="47" spans="2:28" ht="15.75">
      <c r="B47" s="30" t="s">
        <v>25</v>
      </c>
      <c r="C47" s="57">
        <v>1</v>
      </c>
      <c r="D47" s="57">
        <v>1</v>
      </c>
      <c r="E47" s="57">
        <v>0</v>
      </c>
      <c r="F47" s="57">
        <v>1</v>
      </c>
      <c r="G47" s="57">
        <v>0</v>
      </c>
      <c r="H47" s="57">
        <v>1</v>
      </c>
      <c r="I47" s="57">
        <v>1</v>
      </c>
      <c r="J47" s="57">
        <v>1</v>
      </c>
      <c r="K47" s="57">
        <v>1</v>
      </c>
      <c r="L47" s="57">
        <v>0</v>
      </c>
      <c r="M47" s="58">
        <f t="shared" si="18"/>
        <v>4</v>
      </c>
      <c r="N47" s="59">
        <f t="shared" si="19"/>
        <v>0.8</v>
      </c>
      <c r="O47" s="132">
        <f t="shared" si="20"/>
        <v>5.47945205479452</v>
      </c>
      <c r="P47" s="57">
        <v>54</v>
      </c>
      <c r="Q47" s="57">
        <v>59</v>
      </c>
      <c r="R47" s="57">
        <v>40</v>
      </c>
      <c r="S47" s="57">
        <v>49</v>
      </c>
      <c r="T47" s="57">
        <v>40</v>
      </c>
      <c r="U47" s="57">
        <v>56</v>
      </c>
      <c r="V47" s="57">
        <v>48</v>
      </c>
      <c r="W47" s="57">
        <v>50</v>
      </c>
      <c r="X47" s="58">
        <v>49</v>
      </c>
      <c r="Y47" s="58">
        <v>46</v>
      </c>
      <c r="Z47" s="58">
        <f t="shared" si="21"/>
        <v>249</v>
      </c>
      <c r="AA47" s="59">
        <f t="shared" si="22"/>
        <v>49.8</v>
      </c>
      <c r="AB47" s="90">
        <f t="shared" si="23"/>
        <v>8.489601091033073</v>
      </c>
    </row>
    <row r="48" spans="2:28" ht="15.75">
      <c r="B48" s="31" t="s">
        <v>26</v>
      </c>
      <c r="C48" s="57">
        <v>0</v>
      </c>
      <c r="D48" s="57">
        <v>2</v>
      </c>
      <c r="E48" s="57">
        <v>0</v>
      </c>
      <c r="F48" s="57">
        <v>2</v>
      </c>
      <c r="G48" s="57">
        <v>0</v>
      </c>
      <c r="H48" s="57">
        <v>1</v>
      </c>
      <c r="I48" s="57">
        <v>0</v>
      </c>
      <c r="J48" s="57">
        <v>1</v>
      </c>
      <c r="K48" s="57">
        <v>1</v>
      </c>
      <c r="L48" s="57">
        <v>0</v>
      </c>
      <c r="M48" s="58">
        <f t="shared" si="18"/>
        <v>3</v>
      </c>
      <c r="N48" s="59">
        <f t="shared" si="19"/>
        <v>0.6</v>
      </c>
      <c r="O48" s="132">
        <f t="shared" si="20"/>
        <v>4.10958904109589</v>
      </c>
      <c r="P48" s="57">
        <v>40</v>
      </c>
      <c r="Q48" s="57">
        <v>49</v>
      </c>
      <c r="R48" s="57">
        <v>48</v>
      </c>
      <c r="S48" s="57">
        <v>50</v>
      </c>
      <c r="T48" s="57">
        <v>41</v>
      </c>
      <c r="U48" s="57">
        <v>42</v>
      </c>
      <c r="V48" s="57">
        <v>44</v>
      </c>
      <c r="W48" s="57">
        <v>59</v>
      </c>
      <c r="X48" s="58">
        <v>58</v>
      </c>
      <c r="Y48" s="58">
        <v>51</v>
      </c>
      <c r="Z48" s="58">
        <f t="shared" si="21"/>
        <v>254</v>
      </c>
      <c r="AA48" s="59">
        <f t="shared" si="22"/>
        <v>50.8</v>
      </c>
      <c r="AB48" s="90">
        <f t="shared" si="23"/>
        <v>8.660075008523696</v>
      </c>
    </row>
    <row r="49" spans="2:28" ht="15.75">
      <c r="B49" s="30" t="s">
        <v>27</v>
      </c>
      <c r="C49" s="57">
        <v>1</v>
      </c>
      <c r="D49" s="57">
        <v>0</v>
      </c>
      <c r="E49" s="57">
        <v>1</v>
      </c>
      <c r="F49" s="57">
        <v>0</v>
      </c>
      <c r="G49" s="57">
        <v>1</v>
      </c>
      <c r="H49" s="57">
        <v>3</v>
      </c>
      <c r="I49" s="57">
        <v>0</v>
      </c>
      <c r="J49" s="57">
        <v>1</v>
      </c>
      <c r="K49" s="57">
        <v>1</v>
      </c>
      <c r="L49" s="57">
        <v>0</v>
      </c>
      <c r="M49" s="58">
        <f t="shared" si="18"/>
        <v>5</v>
      </c>
      <c r="N49" s="59">
        <f t="shared" si="19"/>
        <v>1</v>
      </c>
      <c r="O49" s="132">
        <f t="shared" si="20"/>
        <v>6.8493150684931505</v>
      </c>
      <c r="P49" s="57">
        <v>54</v>
      </c>
      <c r="Q49" s="57">
        <v>42</v>
      </c>
      <c r="R49" s="57">
        <v>37</v>
      </c>
      <c r="S49" s="57">
        <v>52</v>
      </c>
      <c r="T49" s="57">
        <v>43</v>
      </c>
      <c r="U49" s="57">
        <v>53</v>
      </c>
      <c r="V49" s="57">
        <v>52</v>
      </c>
      <c r="W49" s="57">
        <v>47</v>
      </c>
      <c r="X49" s="58">
        <v>62</v>
      </c>
      <c r="Y49" s="58">
        <v>59</v>
      </c>
      <c r="Z49" s="58">
        <f t="shared" si="21"/>
        <v>273</v>
      </c>
      <c r="AA49" s="59">
        <f t="shared" si="22"/>
        <v>54.6</v>
      </c>
      <c r="AB49" s="90">
        <f t="shared" si="23"/>
        <v>9.307875894988067</v>
      </c>
    </row>
    <row r="50" spans="2:28" ht="15.75">
      <c r="B50" s="31" t="s">
        <v>28</v>
      </c>
      <c r="C50" s="57">
        <v>0</v>
      </c>
      <c r="D50" s="57">
        <v>0</v>
      </c>
      <c r="E50" s="57">
        <v>1</v>
      </c>
      <c r="F50" s="57">
        <v>0</v>
      </c>
      <c r="G50" s="57">
        <v>0</v>
      </c>
      <c r="H50" s="57">
        <v>1</v>
      </c>
      <c r="I50" s="57">
        <v>2</v>
      </c>
      <c r="J50" s="57">
        <v>2</v>
      </c>
      <c r="K50" s="57">
        <v>2</v>
      </c>
      <c r="L50" s="57">
        <v>1</v>
      </c>
      <c r="M50" s="58">
        <f t="shared" si="18"/>
        <v>8</v>
      </c>
      <c r="N50" s="59">
        <f t="shared" si="19"/>
        <v>1.6</v>
      </c>
      <c r="O50" s="132">
        <f t="shared" si="20"/>
        <v>10.95890410958904</v>
      </c>
      <c r="P50" s="57">
        <v>49</v>
      </c>
      <c r="Q50" s="57">
        <v>50</v>
      </c>
      <c r="R50" s="57">
        <v>59</v>
      </c>
      <c r="S50" s="57">
        <v>44</v>
      </c>
      <c r="T50" s="57">
        <v>49</v>
      </c>
      <c r="U50" s="57">
        <v>54</v>
      </c>
      <c r="V50" s="57">
        <v>49</v>
      </c>
      <c r="W50" s="57">
        <v>64</v>
      </c>
      <c r="X50" s="58">
        <v>69</v>
      </c>
      <c r="Y50" s="58">
        <v>60</v>
      </c>
      <c r="Z50" s="58">
        <f t="shared" si="21"/>
        <v>296</v>
      </c>
      <c r="AA50" s="59">
        <f t="shared" si="22"/>
        <v>59.2</v>
      </c>
      <c r="AB50" s="90">
        <f t="shared" si="23"/>
        <v>10.092055915444936</v>
      </c>
    </row>
    <row r="51" spans="2:28" ht="15.75">
      <c r="B51" s="30" t="s">
        <v>29</v>
      </c>
      <c r="C51" s="57">
        <v>0</v>
      </c>
      <c r="D51" s="57">
        <v>2</v>
      </c>
      <c r="E51" s="57">
        <v>1</v>
      </c>
      <c r="F51" s="57">
        <v>1</v>
      </c>
      <c r="G51" s="57">
        <v>0</v>
      </c>
      <c r="H51" s="57">
        <v>3</v>
      </c>
      <c r="I51" s="57">
        <v>2</v>
      </c>
      <c r="J51" s="57">
        <v>0</v>
      </c>
      <c r="K51" s="57">
        <v>0</v>
      </c>
      <c r="L51" s="57">
        <v>0</v>
      </c>
      <c r="M51" s="58">
        <f t="shared" si="18"/>
        <v>5</v>
      </c>
      <c r="N51" s="59">
        <f t="shared" si="19"/>
        <v>1</v>
      </c>
      <c r="O51" s="132">
        <f t="shared" si="20"/>
        <v>6.8493150684931505</v>
      </c>
      <c r="P51" s="57">
        <v>65</v>
      </c>
      <c r="Q51" s="57">
        <v>51</v>
      </c>
      <c r="R51" s="57">
        <v>39</v>
      </c>
      <c r="S51" s="57">
        <v>53</v>
      </c>
      <c r="T51" s="57">
        <v>51</v>
      </c>
      <c r="U51" s="57">
        <v>42</v>
      </c>
      <c r="V51" s="57">
        <v>53</v>
      </c>
      <c r="W51" s="57">
        <v>57</v>
      </c>
      <c r="X51" s="58">
        <v>44</v>
      </c>
      <c r="Y51" s="58">
        <v>54</v>
      </c>
      <c r="Z51" s="58">
        <f t="shared" si="21"/>
        <v>250</v>
      </c>
      <c r="AA51" s="59">
        <f t="shared" si="22"/>
        <v>50</v>
      </c>
      <c r="AB51" s="90">
        <f t="shared" si="23"/>
        <v>8.523695874531196</v>
      </c>
    </row>
    <row r="52" spans="2:28" ht="15.75">
      <c r="B52" s="31" t="s">
        <v>30</v>
      </c>
      <c r="C52" s="57">
        <v>2</v>
      </c>
      <c r="D52" s="57">
        <v>1</v>
      </c>
      <c r="E52" s="57">
        <v>4</v>
      </c>
      <c r="F52" s="57">
        <v>1</v>
      </c>
      <c r="G52" s="57">
        <v>1</v>
      </c>
      <c r="H52" s="57">
        <v>1</v>
      </c>
      <c r="I52" s="57">
        <v>3</v>
      </c>
      <c r="J52" s="57">
        <v>1</v>
      </c>
      <c r="K52" s="57">
        <v>2</v>
      </c>
      <c r="L52" s="57">
        <v>1</v>
      </c>
      <c r="M52" s="58">
        <f t="shared" si="18"/>
        <v>8</v>
      </c>
      <c r="N52" s="59">
        <f t="shared" si="19"/>
        <v>1.6</v>
      </c>
      <c r="O52" s="132">
        <f t="shared" si="20"/>
        <v>10.95890410958904</v>
      </c>
      <c r="P52" s="57">
        <v>63</v>
      </c>
      <c r="Q52" s="57">
        <v>56</v>
      </c>
      <c r="R52" s="57">
        <v>64</v>
      </c>
      <c r="S52" s="57">
        <v>40</v>
      </c>
      <c r="T52" s="57">
        <v>46</v>
      </c>
      <c r="U52" s="57">
        <v>45</v>
      </c>
      <c r="V52" s="57">
        <v>58</v>
      </c>
      <c r="W52" s="57">
        <v>57</v>
      </c>
      <c r="X52" s="58">
        <v>51</v>
      </c>
      <c r="Y52" s="58">
        <v>50</v>
      </c>
      <c r="Z52" s="58">
        <f t="shared" si="21"/>
        <v>261</v>
      </c>
      <c r="AA52" s="59">
        <f t="shared" si="22"/>
        <v>52.2</v>
      </c>
      <c r="AB52" s="90">
        <f t="shared" si="23"/>
        <v>8.898738493010569</v>
      </c>
    </row>
    <row r="53" spans="2:28" ht="15.75">
      <c r="B53" s="30" t="s">
        <v>31</v>
      </c>
      <c r="C53" s="57">
        <v>4</v>
      </c>
      <c r="D53" s="57">
        <v>1</v>
      </c>
      <c r="E53" s="57">
        <v>1</v>
      </c>
      <c r="F53" s="57">
        <v>2</v>
      </c>
      <c r="G53" s="57">
        <v>5</v>
      </c>
      <c r="H53" s="57">
        <v>3</v>
      </c>
      <c r="I53" s="57">
        <v>1</v>
      </c>
      <c r="J53" s="57">
        <v>1</v>
      </c>
      <c r="K53" s="57">
        <v>3</v>
      </c>
      <c r="L53" s="57">
        <v>2</v>
      </c>
      <c r="M53" s="58">
        <f t="shared" si="18"/>
        <v>10</v>
      </c>
      <c r="N53" s="59">
        <f t="shared" si="19"/>
        <v>2</v>
      </c>
      <c r="O53" s="132">
        <f t="shared" si="20"/>
        <v>13.698630136986301</v>
      </c>
      <c r="P53" s="57">
        <v>60</v>
      </c>
      <c r="Q53" s="57">
        <v>51</v>
      </c>
      <c r="R53" s="57">
        <v>57</v>
      </c>
      <c r="S53" s="57">
        <v>55</v>
      </c>
      <c r="T53" s="57">
        <v>46</v>
      </c>
      <c r="U53" s="57">
        <v>60</v>
      </c>
      <c r="V53" s="57">
        <v>52</v>
      </c>
      <c r="W53" s="57">
        <v>59</v>
      </c>
      <c r="X53" s="58">
        <v>52</v>
      </c>
      <c r="Y53" s="58">
        <v>65</v>
      </c>
      <c r="Z53" s="58">
        <f t="shared" si="21"/>
        <v>288</v>
      </c>
      <c r="AA53" s="59">
        <f t="shared" si="22"/>
        <v>57.6</v>
      </c>
      <c r="AB53" s="90">
        <f t="shared" si="23"/>
        <v>9.819297647459939</v>
      </c>
    </row>
    <row r="54" spans="2:28" ht="15.75">
      <c r="B54" s="31" t="s">
        <v>32</v>
      </c>
      <c r="C54" s="57">
        <v>2</v>
      </c>
      <c r="D54" s="57">
        <v>2</v>
      </c>
      <c r="E54" s="57">
        <v>1</v>
      </c>
      <c r="F54" s="57">
        <v>0</v>
      </c>
      <c r="G54" s="57">
        <v>2</v>
      </c>
      <c r="H54" s="57">
        <v>2</v>
      </c>
      <c r="I54" s="57">
        <v>4</v>
      </c>
      <c r="J54" s="57">
        <v>2</v>
      </c>
      <c r="K54" s="57">
        <v>1</v>
      </c>
      <c r="L54" s="57">
        <v>5</v>
      </c>
      <c r="M54" s="58">
        <f t="shared" si="18"/>
        <v>14</v>
      </c>
      <c r="N54" s="59">
        <f t="shared" si="19"/>
        <v>2.8</v>
      </c>
      <c r="O54" s="132">
        <f t="shared" si="20"/>
        <v>19.17808219178082</v>
      </c>
      <c r="P54" s="57">
        <v>55</v>
      </c>
      <c r="Q54" s="57">
        <v>46</v>
      </c>
      <c r="R54" s="57">
        <v>53</v>
      </c>
      <c r="S54" s="57">
        <v>55</v>
      </c>
      <c r="T54" s="57">
        <v>63</v>
      </c>
      <c r="U54" s="57">
        <v>51</v>
      </c>
      <c r="V54" s="57">
        <v>53</v>
      </c>
      <c r="W54" s="57">
        <v>52</v>
      </c>
      <c r="X54" s="58">
        <v>54</v>
      </c>
      <c r="Y54" s="58">
        <v>49</v>
      </c>
      <c r="Z54" s="58">
        <f t="shared" si="21"/>
        <v>259</v>
      </c>
      <c r="AA54" s="59">
        <f t="shared" si="22"/>
        <v>51.8</v>
      </c>
      <c r="AB54" s="90">
        <f t="shared" si="23"/>
        <v>8.83054892601432</v>
      </c>
    </row>
    <row r="55" spans="2:28" ht="16.5" thickBot="1">
      <c r="B55" s="30" t="s">
        <v>7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92">
        <f t="shared" si="18"/>
        <v>0</v>
      </c>
      <c r="N55" s="93">
        <f t="shared" si="19"/>
        <v>0</v>
      </c>
      <c r="O55" s="134">
        <f t="shared" si="20"/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8">
        <v>0</v>
      </c>
      <c r="Y55" s="58">
        <v>0</v>
      </c>
      <c r="Z55" s="92">
        <f t="shared" si="21"/>
        <v>0</v>
      </c>
      <c r="AA55" s="93">
        <f t="shared" si="22"/>
        <v>0</v>
      </c>
      <c r="AB55" s="135">
        <f t="shared" si="23"/>
        <v>0</v>
      </c>
    </row>
    <row r="56" spans="2:28" ht="16.5" thickBot="1">
      <c r="B56" s="32" t="s">
        <v>128</v>
      </c>
      <c r="C56" s="60">
        <f>SUM(C43:C55)</f>
        <v>12</v>
      </c>
      <c r="D56" s="61">
        <f>SUM(D43:D55)</f>
        <v>19</v>
      </c>
      <c r="E56" s="61">
        <f aca="true" t="shared" si="24" ref="E56:K56">SUM(E43:E55)</f>
        <v>16</v>
      </c>
      <c r="F56" s="61">
        <f t="shared" si="24"/>
        <v>9</v>
      </c>
      <c r="G56" s="61">
        <f t="shared" si="24"/>
        <v>10</v>
      </c>
      <c r="H56" s="61">
        <f t="shared" si="24"/>
        <v>19</v>
      </c>
      <c r="I56" s="61">
        <f t="shared" si="24"/>
        <v>17</v>
      </c>
      <c r="J56" s="61">
        <f t="shared" si="24"/>
        <v>10</v>
      </c>
      <c r="K56" s="61">
        <f t="shared" si="24"/>
        <v>15</v>
      </c>
      <c r="L56" s="61">
        <f>SUM(L43:L55)</f>
        <v>12</v>
      </c>
      <c r="M56" s="61">
        <f t="shared" si="18"/>
        <v>73</v>
      </c>
      <c r="N56" s="61">
        <f t="shared" si="19"/>
        <v>14.6</v>
      </c>
      <c r="O56" s="136">
        <f t="shared" si="20"/>
        <v>100</v>
      </c>
      <c r="P56" s="60">
        <f>SUM(P43:P55)</f>
        <v>605</v>
      </c>
      <c r="Q56" s="61">
        <f>SUM(Q43:Q55)</f>
        <v>614</v>
      </c>
      <c r="R56" s="61">
        <f aca="true" t="shared" si="25" ref="R56:W56">SUM(R43:R55)</f>
        <v>563</v>
      </c>
      <c r="S56" s="61">
        <f t="shared" si="25"/>
        <v>570</v>
      </c>
      <c r="T56" s="61">
        <f t="shared" si="25"/>
        <v>551</v>
      </c>
      <c r="U56" s="61">
        <f t="shared" si="25"/>
        <v>555</v>
      </c>
      <c r="V56" s="61">
        <f t="shared" si="25"/>
        <v>574</v>
      </c>
      <c r="W56" s="61">
        <f t="shared" si="25"/>
        <v>602</v>
      </c>
      <c r="X56" s="61">
        <f>SUM(X43:X55)</f>
        <v>606</v>
      </c>
      <c r="Y56" s="61">
        <f>SUM(Y43:Y55)</f>
        <v>596</v>
      </c>
      <c r="Z56" s="61">
        <f t="shared" si="21"/>
        <v>2933</v>
      </c>
      <c r="AA56" s="61">
        <f t="shared" si="22"/>
        <v>586.6</v>
      </c>
      <c r="AB56" s="91">
        <f t="shared" si="23"/>
        <v>100</v>
      </c>
    </row>
    <row r="57" ht="13.5" thickTop="1"/>
  </sheetData>
  <printOptions/>
  <pageMargins left="0.75" right="0.75" top="0" bottom="0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41"/>
  <sheetViews>
    <sheetView workbookViewId="0" topLeftCell="A27">
      <selection activeCell="P32" sqref="P32:Y40"/>
    </sheetView>
  </sheetViews>
  <sheetFormatPr defaultColWidth="9.140625" defaultRowHeight="12.75"/>
  <cols>
    <col min="1" max="1" width="0.9921875" style="0" customWidth="1"/>
    <col min="2" max="2" width="18.421875" style="0" customWidth="1"/>
    <col min="3" max="7" width="0" style="0" hidden="1" customWidth="1"/>
    <col min="13" max="13" width="0" style="0" hidden="1" customWidth="1"/>
    <col min="16" max="27" width="0" style="0" hidden="1" customWidth="1"/>
  </cols>
  <sheetData>
    <row r="1" spans="2:24" ht="12.75">
      <c r="B1" s="1" t="s">
        <v>0</v>
      </c>
      <c r="N1" s="10"/>
      <c r="W1" s="96"/>
      <c r="X1" s="96"/>
    </row>
    <row r="2" spans="2:14" ht="12.75">
      <c r="B2" s="1" t="s">
        <v>1</v>
      </c>
      <c r="N2" s="10"/>
    </row>
    <row r="3" spans="2:14" ht="12.75">
      <c r="B3" s="1" t="s">
        <v>2</v>
      </c>
      <c r="N3" s="10"/>
    </row>
    <row r="4" spans="2:14" ht="12.75">
      <c r="B4" s="97" t="s">
        <v>114</v>
      </c>
      <c r="N4" s="10"/>
    </row>
    <row r="5" spans="2:25" ht="18.75">
      <c r="B5" s="5" t="str">
        <f>Summary!B5</f>
        <v>Montgomery County - Pedestrian On Foot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1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2:25" ht="15.75" thickBot="1">
      <c r="B6" s="22" t="s">
        <v>33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2:28" ht="16.5" thickBot="1" thickTop="1">
      <c r="B7" s="23"/>
      <c r="C7" s="24" t="s">
        <v>103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137"/>
      <c r="P7" s="24" t="s">
        <v>117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128"/>
      <c r="AB7" s="88" t="s">
        <v>118</v>
      </c>
    </row>
    <row r="8" spans="2:28" ht="15.75" thickBot="1">
      <c r="B8" s="26" t="s">
        <v>33</v>
      </c>
      <c r="C8" s="27">
        <v>1994</v>
      </c>
      <c r="D8" s="140">
        <v>1995</v>
      </c>
      <c r="E8" s="140">
        <v>1996</v>
      </c>
      <c r="F8" s="140">
        <v>1997</v>
      </c>
      <c r="G8" s="140">
        <v>1998</v>
      </c>
      <c r="H8" s="140">
        <v>1999</v>
      </c>
      <c r="I8" s="28">
        <v>2000</v>
      </c>
      <c r="J8" s="69">
        <v>2001</v>
      </c>
      <c r="K8" s="69">
        <v>2002</v>
      </c>
      <c r="L8" s="69">
        <v>2003</v>
      </c>
      <c r="M8" s="28" t="s">
        <v>3</v>
      </c>
      <c r="N8" s="29" t="s">
        <v>4</v>
      </c>
      <c r="O8" s="129" t="s">
        <v>5</v>
      </c>
      <c r="P8" s="27">
        <v>1994</v>
      </c>
      <c r="Q8" s="140">
        <v>1995</v>
      </c>
      <c r="R8" s="140">
        <v>1996</v>
      </c>
      <c r="S8" s="140">
        <v>1997</v>
      </c>
      <c r="T8" s="140">
        <v>1998</v>
      </c>
      <c r="U8" s="140">
        <v>1999</v>
      </c>
      <c r="V8" s="28">
        <v>2000</v>
      </c>
      <c r="W8" s="69">
        <v>2001</v>
      </c>
      <c r="X8" s="28">
        <v>2002</v>
      </c>
      <c r="Y8" s="28">
        <v>2003</v>
      </c>
      <c r="Z8" s="28" t="s">
        <v>3</v>
      </c>
      <c r="AA8" s="130" t="s">
        <v>4</v>
      </c>
      <c r="AB8" s="89" t="s">
        <v>5</v>
      </c>
    </row>
    <row r="9" spans="2:28" ht="15.75">
      <c r="B9" s="31" t="s">
        <v>35</v>
      </c>
      <c r="C9" s="57">
        <v>60</v>
      </c>
      <c r="D9" s="57">
        <v>60</v>
      </c>
      <c r="E9" s="57">
        <v>54</v>
      </c>
      <c r="F9" s="57">
        <v>57</v>
      </c>
      <c r="G9" s="57">
        <v>46</v>
      </c>
      <c r="H9" s="57">
        <v>44</v>
      </c>
      <c r="I9" s="57">
        <v>69</v>
      </c>
      <c r="J9" s="57">
        <v>60</v>
      </c>
      <c r="K9" s="57">
        <v>61</v>
      </c>
      <c r="L9" s="57">
        <v>62</v>
      </c>
      <c r="M9" s="58">
        <f>SUM(H9:L9)</f>
        <v>296</v>
      </c>
      <c r="N9" s="59">
        <f aca="true" t="shared" si="0" ref="N9:N17">M9/5</f>
        <v>59.2</v>
      </c>
      <c r="O9" s="132">
        <f>M9/M$17*100</f>
        <v>14.488497307880568</v>
      </c>
      <c r="P9" s="57">
        <v>13613</v>
      </c>
      <c r="Q9" s="57">
        <v>12635</v>
      </c>
      <c r="R9" s="57">
        <v>13440</v>
      </c>
      <c r="S9" s="57">
        <v>13180</v>
      </c>
      <c r="T9" s="57">
        <v>12746</v>
      </c>
      <c r="U9" s="57">
        <v>13385</v>
      </c>
      <c r="V9" s="57">
        <v>13947</v>
      </c>
      <c r="W9" s="57">
        <v>14090</v>
      </c>
      <c r="X9" s="58">
        <v>13712</v>
      </c>
      <c r="Y9" s="58">
        <v>14939</v>
      </c>
      <c r="Z9" s="58">
        <f>SUM(U9:Y9)</f>
        <v>70073</v>
      </c>
      <c r="AA9" s="59">
        <f aca="true" t="shared" si="1" ref="AA9:AA17">Z9/5</f>
        <v>14014.6</v>
      </c>
      <c r="AB9" s="139">
        <f>Z9/Z$17*100</f>
        <v>13.694290544171823</v>
      </c>
    </row>
    <row r="10" spans="2:28" ht="15.75">
      <c r="B10" s="30" t="s">
        <v>36</v>
      </c>
      <c r="C10" s="57">
        <v>66</v>
      </c>
      <c r="D10" s="57">
        <v>46</v>
      </c>
      <c r="E10" s="57">
        <v>76</v>
      </c>
      <c r="F10" s="57">
        <v>59</v>
      </c>
      <c r="G10" s="57">
        <v>51</v>
      </c>
      <c r="H10" s="57">
        <v>77</v>
      </c>
      <c r="I10" s="57">
        <v>62</v>
      </c>
      <c r="J10" s="57">
        <v>65</v>
      </c>
      <c r="K10" s="57">
        <v>46</v>
      </c>
      <c r="L10" s="57">
        <v>80</v>
      </c>
      <c r="M10" s="58">
        <f aca="true" t="shared" si="2" ref="M10:M17">SUM(H10:L10)</f>
        <v>330</v>
      </c>
      <c r="N10" s="59">
        <f t="shared" si="0"/>
        <v>66</v>
      </c>
      <c r="O10" s="132">
        <f aca="true" t="shared" si="3" ref="O10:O17">M10/M$17*100</f>
        <v>16.152716593245227</v>
      </c>
      <c r="P10" s="57">
        <v>13409</v>
      </c>
      <c r="Q10" s="57">
        <v>13213</v>
      </c>
      <c r="R10" s="57">
        <v>14598</v>
      </c>
      <c r="S10" s="57">
        <v>12874</v>
      </c>
      <c r="T10" s="57">
        <v>13764</v>
      </c>
      <c r="U10" s="57">
        <v>14236</v>
      </c>
      <c r="V10" s="57">
        <v>14299</v>
      </c>
      <c r="W10" s="57">
        <v>13609</v>
      </c>
      <c r="X10" s="58">
        <v>14745</v>
      </c>
      <c r="Y10" s="58">
        <v>14870</v>
      </c>
      <c r="Z10" s="58">
        <f aca="true" t="shared" si="4" ref="Z10:Z17">SUM(U10:Y10)</f>
        <v>71759</v>
      </c>
      <c r="AA10" s="59">
        <f t="shared" si="1"/>
        <v>14351.8</v>
      </c>
      <c r="AB10" s="90">
        <f aca="true" t="shared" si="5" ref="AB10:AB17">Z10/Z$17*100</f>
        <v>14.02378369927398</v>
      </c>
    </row>
    <row r="11" spans="2:28" ht="15.75">
      <c r="B11" s="31" t="s">
        <v>37</v>
      </c>
      <c r="C11" s="57">
        <v>57</v>
      </c>
      <c r="D11" s="57">
        <v>58</v>
      </c>
      <c r="E11" s="57">
        <v>53</v>
      </c>
      <c r="F11" s="57">
        <v>64</v>
      </c>
      <c r="G11" s="57">
        <v>65</v>
      </c>
      <c r="H11" s="57">
        <v>58</v>
      </c>
      <c r="I11" s="57">
        <v>82</v>
      </c>
      <c r="J11" s="57">
        <v>62</v>
      </c>
      <c r="K11" s="57">
        <v>63</v>
      </c>
      <c r="L11" s="57">
        <v>71</v>
      </c>
      <c r="M11" s="58">
        <f t="shared" si="2"/>
        <v>336</v>
      </c>
      <c r="N11" s="59">
        <f t="shared" si="0"/>
        <v>67.2</v>
      </c>
      <c r="O11" s="132">
        <f t="shared" si="3"/>
        <v>16.44640234948605</v>
      </c>
      <c r="P11" s="57">
        <v>14306</v>
      </c>
      <c r="Q11" s="57">
        <v>13987</v>
      </c>
      <c r="R11" s="57">
        <v>13848</v>
      </c>
      <c r="S11" s="57">
        <v>14060</v>
      </c>
      <c r="T11" s="57">
        <v>13868</v>
      </c>
      <c r="U11" s="57">
        <v>13591</v>
      </c>
      <c r="V11" s="57">
        <v>13630</v>
      </c>
      <c r="W11" s="57">
        <v>13955</v>
      </c>
      <c r="X11" s="58">
        <v>15054</v>
      </c>
      <c r="Y11" s="58">
        <v>16866</v>
      </c>
      <c r="Z11" s="58">
        <f t="shared" si="4"/>
        <v>73096</v>
      </c>
      <c r="AA11" s="59">
        <f t="shared" si="1"/>
        <v>14619.2</v>
      </c>
      <c r="AB11" s="90">
        <f t="shared" si="5"/>
        <v>14.285072162127829</v>
      </c>
    </row>
    <row r="12" spans="2:28" ht="15.75">
      <c r="B12" s="30" t="s">
        <v>38</v>
      </c>
      <c r="C12" s="57">
        <v>61</v>
      </c>
      <c r="D12" s="57">
        <v>58</v>
      </c>
      <c r="E12" s="57">
        <v>68</v>
      </c>
      <c r="F12" s="57">
        <v>55</v>
      </c>
      <c r="G12" s="57">
        <v>73</v>
      </c>
      <c r="H12" s="57">
        <v>49</v>
      </c>
      <c r="I12" s="57">
        <v>61</v>
      </c>
      <c r="J12" s="57">
        <v>58</v>
      </c>
      <c r="K12" s="57">
        <v>49</v>
      </c>
      <c r="L12" s="57">
        <v>62</v>
      </c>
      <c r="M12" s="58">
        <f t="shared" si="2"/>
        <v>279</v>
      </c>
      <c r="N12" s="59">
        <f t="shared" si="0"/>
        <v>55.8</v>
      </c>
      <c r="O12" s="132">
        <f t="shared" si="3"/>
        <v>13.656387665198238</v>
      </c>
      <c r="P12" s="57">
        <v>14239</v>
      </c>
      <c r="Q12" s="57">
        <v>13911</v>
      </c>
      <c r="R12" s="57">
        <v>14137</v>
      </c>
      <c r="S12" s="57">
        <v>13972</v>
      </c>
      <c r="T12" s="57">
        <v>14029</v>
      </c>
      <c r="U12" s="57">
        <v>14166</v>
      </c>
      <c r="V12" s="57">
        <v>14014</v>
      </c>
      <c r="W12" s="57">
        <v>14784</v>
      </c>
      <c r="X12" s="58">
        <v>15821</v>
      </c>
      <c r="Y12" s="58">
        <v>15312</v>
      </c>
      <c r="Z12" s="58">
        <f t="shared" si="4"/>
        <v>74097</v>
      </c>
      <c r="AA12" s="59">
        <f t="shared" si="1"/>
        <v>14819.4</v>
      </c>
      <c r="AB12" s="90">
        <f t="shared" si="5"/>
        <v>14.480696508662385</v>
      </c>
    </row>
    <row r="13" spans="2:28" ht="15.75">
      <c r="B13" s="31" t="s">
        <v>39</v>
      </c>
      <c r="C13" s="57">
        <v>60</v>
      </c>
      <c r="D13" s="57">
        <v>73</v>
      </c>
      <c r="E13" s="57">
        <v>93</v>
      </c>
      <c r="F13" s="57">
        <v>69</v>
      </c>
      <c r="G13" s="57">
        <v>70</v>
      </c>
      <c r="H13" s="57">
        <v>71</v>
      </c>
      <c r="I13" s="57">
        <v>74</v>
      </c>
      <c r="J13" s="57">
        <v>73</v>
      </c>
      <c r="K13" s="57">
        <v>57</v>
      </c>
      <c r="L13" s="57">
        <v>87</v>
      </c>
      <c r="M13" s="58">
        <f t="shared" si="2"/>
        <v>362</v>
      </c>
      <c r="N13" s="59">
        <f t="shared" si="0"/>
        <v>72.4</v>
      </c>
      <c r="O13" s="132">
        <f t="shared" si="3"/>
        <v>17.719040626529615</v>
      </c>
      <c r="P13" s="57">
        <v>15647</v>
      </c>
      <c r="Q13" s="57">
        <v>16546</v>
      </c>
      <c r="R13" s="57">
        <v>18013</v>
      </c>
      <c r="S13" s="57">
        <v>16107</v>
      </c>
      <c r="T13" s="57">
        <v>15893</v>
      </c>
      <c r="U13" s="57">
        <v>16405</v>
      </c>
      <c r="V13" s="57">
        <v>16304</v>
      </c>
      <c r="W13" s="57">
        <v>17174</v>
      </c>
      <c r="X13" s="58">
        <v>17386</v>
      </c>
      <c r="Y13" s="58">
        <v>18695</v>
      </c>
      <c r="Z13" s="58">
        <f t="shared" si="4"/>
        <v>85964</v>
      </c>
      <c r="AA13" s="59">
        <f t="shared" si="1"/>
        <v>17192.8</v>
      </c>
      <c r="AB13" s="90">
        <f t="shared" si="5"/>
        <v>16.799851474022613</v>
      </c>
    </row>
    <row r="14" spans="2:28" ht="15.75">
      <c r="B14" s="30" t="s">
        <v>40</v>
      </c>
      <c r="C14" s="57">
        <v>51</v>
      </c>
      <c r="D14" s="57">
        <v>47</v>
      </c>
      <c r="E14" s="57">
        <v>62</v>
      </c>
      <c r="F14" s="57">
        <v>45</v>
      </c>
      <c r="G14" s="57">
        <v>45</v>
      </c>
      <c r="H14" s="57">
        <v>73</v>
      </c>
      <c r="I14" s="57">
        <v>49</v>
      </c>
      <c r="J14" s="57">
        <v>54</v>
      </c>
      <c r="K14" s="57">
        <v>55</v>
      </c>
      <c r="L14" s="57">
        <v>57</v>
      </c>
      <c r="M14" s="58">
        <f t="shared" si="2"/>
        <v>288</v>
      </c>
      <c r="N14" s="59">
        <f t="shared" si="0"/>
        <v>57.6</v>
      </c>
      <c r="O14" s="132">
        <f t="shared" si="3"/>
        <v>14.096916299559473</v>
      </c>
      <c r="P14" s="57">
        <v>14673</v>
      </c>
      <c r="Q14" s="57">
        <v>14611</v>
      </c>
      <c r="R14" s="57">
        <v>14111</v>
      </c>
      <c r="S14" s="57">
        <v>14426</v>
      </c>
      <c r="T14" s="57">
        <v>13233</v>
      </c>
      <c r="U14" s="57">
        <v>13769</v>
      </c>
      <c r="V14" s="57">
        <v>15135</v>
      </c>
      <c r="W14" s="57">
        <v>15464</v>
      </c>
      <c r="X14" s="58">
        <v>15382</v>
      </c>
      <c r="Y14" s="58">
        <v>15748</v>
      </c>
      <c r="Z14" s="58">
        <f t="shared" si="4"/>
        <v>75498</v>
      </c>
      <c r="AA14" s="59">
        <f t="shared" si="1"/>
        <v>15099.6</v>
      </c>
      <c r="AB14" s="90">
        <f t="shared" si="5"/>
        <v>14.75449242224372</v>
      </c>
    </row>
    <row r="15" spans="2:28" ht="15.75">
      <c r="B15" s="30" t="s">
        <v>34</v>
      </c>
      <c r="C15" s="57">
        <v>32</v>
      </c>
      <c r="D15" s="57">
        <v>27</v>
      </c>
      <c r="E15" s="57">
        <v>30</v>
      </c>
      <c r="F15" s="57">
        <v>23</v>
      </c>
      <c r="G15" s="57">
        <v>23</v>
      </c>
      <c r="H15" s="57">
        <v>26</v>
      </c>
      <c r="I15" s="57">
        <v>28</v>
      </c>
      <c r="J15" s="57">
        <v>33</v>
      </c>
      <c r="K15" s="57">
        <v>35</v>
      </c>
      <c r="L15" s="57">
        <v>30</v>
      </c>
      <c r="M15" s="58">
        <f t="shared" si="2"/>
        <v>152</v>
      </c>
      <c r="N15" s="59">
        <f t="shared" si="0"/>
        <v>30.4</v>
      </c>
      <c r="O15" s="132">
        <f t="shared" si="3"/>
        <v>7.4400391581008325</v>
      </c>
      <c r="P15" s="57">
        <v>10965</v>
      </c>
      <c r="Q15" s="57">
        <v>11751</v>
      </c>
      <c r="R15" s="57">
        <v>11201</v>
      </c>
      <c r="S15" s="57">
        <v>11501</v>
      </c>
      <c r="T15" s="57">
        <v>10506</v>
      </c>
      <c r="U15" s="57">
        <v>11457</v>
      </c>
      <c r="V15" s="57">
        <v>11973</v>
      </c>
      <c r="W15" s="57">
        <v>12335</v>
      </c>
      <c r="X15" s="58">
        <v>12743</v>
      </c>
      <c r="Y15" s="58">
        <v>12700</v>
      </c>
      <c r="Z15" s="58">
        <f t="shared" si="4"/>
        <v>61208</v>
      </c>
      <c r="AA15" s="59">
        <f t="shared" si="1"/>
        <v>12241.6</v>
      </c>
      <c r="AB15" s="90">
        <f t="shared" si="5"/>
        <v>11.96181318949765</v>
      </c>
    </row>
    <row r="16" spans="2:28" ht="16.5" thickBot="1">
      <c r="B16" s="31" t="s">
        <v>7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92">
        <f t="shared" si="2"/>
        <v>0</v>
      </c>
      <c r="N16" s="93">
        <f t="shared" si="0"/>
        <v>0</v>
      </c>
      <c r="O16" s="134">
        <f t="shared" si="3"/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8">
        <v>0</v>
      </c>
      <c r="Y16" s="58">
        <v>0</v>
      </c>
      <c r="Z16" s="92">
        <f t="shared" si="4"/>
        <v>0</v>
      </c>
      <c r="AA16" s="93">
        <f t="shared" si="1"/>
        <v>0</v>
      </c>
      <c r="AB16" s="135">
        <f t="shared" si="5"/>
        <v>0</v>
      </c>
    </row>
    <row r="17" spans="2:28" ht="16.5" thickBot="1">
      <c r="B17" s="32" t="s">
        <v>126</v>
      </c>
      <c r="C17" s="60">
        <f>SUM(C9:C16)</f>
        <v>387</v>
      </c>
      <c r="D17" s="61">
        <f aca="true" t="shared" si="6" ref="D17:I17">SUM(D9:D16)</f>
        <v>369</v>
      </c>
      <c r="E17" s="61">
        <f t="shared" si="6"/>
        <v>436</v>
      </c>
      <c r="F17" s="61">
        <f t="shared" si="6"/>
        <v>372</v>
      </c>
      <c r="G17" s="61">
        <f t="shared" si="6"/>
        <v>373</v>
      </c>
      <c r="H17" s="61">
        <f t="shared" si="6"/>
        <v>398</v>
      </c>
      <c r="I17" s="61">
        <f t="shared" si="6"/>
        <v>425</v>
      </c>
      <c r="J17" s="60">
        <f>SUM(J9:J16)</f>
        <v>405</v>
      </c>
      <c r="K17" s="61">
        <f>SUM(K9:K16)</f>
        <v>366</v>
      </c>
      <c r="L17" s="61">
        <f>SUM(L9:L16)</f>
        <v>449</v>
      </c>
      <c r="M17" s="61">
        <f t="shared" si="2"/>
        <v>2043</v>
      </c>
      <c r="N17" s="61">
        <f t="shared" si="0"/>
        <v>408.6</v>
      </c>
      <c r="O17" s="136">
        <f t="shared" si="3"/>
        <v>100</v>
      </c>
      <c r="P17" s="60">
        <f aca="true" t="shared" si="7" ref="P17:Y17">SUM(P9:P16)</f>
        <v>96852</v>
      </c>
      <c r="Q17" s="61">
        <f t="shared" si="7"/>
        <v>96654</v>
      </c>
      <c r="R17" s="61">
        <f t="shared" si="7"/>
        <v>99348</v>
      </c>
      <c r="S17" s="61">
        <f t="shared" si="7"/>
        <v>96120</v>
      </c>
      <c r="T17" s="61">
        <f t="shared" si="7"/>
        <v>94039</v>
      </c>
      <c r="U17" s="61">
        <f t="shared" si="7"/>
        <v>97009</v>
      </c>
      <c r="V17" s="61">
        <f t="shared" si="7"/>
        <v>99302</v>
      </c>
      <c r="W17" s="60">
        <f t="shared" si="7"/>
        <v>101411</v>
      </c>
      <c r="X17" s="61">
        <f t="shared" si="7"/>
        <v>104843</v>
      </c>
      <c r="Y17" s="61">
        <f t="shared" si="7"/>
        <v>109130</v>
      </c>
      <c r="Z17" s="61">
        <f t="shared" si="4"/>
        <v>511695</v>
      </c>
      <c r="AA17" s="61">
        <f t="shared" si="1"/>
        <v>102339</v>
      </c>
      <c r="AB17" s="91">
        <f t="shared" si="5"/>
        <v>100</v>
      </c>
    </row>
    <row r="18" ht="14.25" thickBot="1" thickTop="1"/>
    <row r="19" spans="2:28" ht="16.5" thickBot="1" thickTop="1">
      <c r="B19" s="23"/>
      <c r="C19" s="24" t="s">
        <v>103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137"/>
      <c r="P19" s="24" t="s">
        <v>117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28"/>
      <c r="AB19" s="88" t="s">
        <v>118</v>
      </c>
    </row>
    <row r="20" spans="2:28" ht="15.75" thickBot="1">
      <c r="B20" s="26" t="s">
        <v>33</v>
      </c>
      <c r="C20" s="138">
        <f aca="true" t="shared" si="8" ref="C20:L20">C8</f>
        <v>1994</v>
      </c>
      <c r="D20" s="28">
        <f t="shared" si="8"/>
        <v>1995</v>
      </c>
      <c r="E20" s="28">
        <f t="shared" si="8"/>
        <v>1996</v>
      </c>
      <c r="F20" s="28">
        <f t="shared" si="8"/>
        <v>1997</v>
      </c>
      <c r="G20" s="28">
        <f t="shared" si="8"/>
        <v>1998</v>
      </c>
      <c r="H20" s="28">
        <f t="shared" si="8"/>
        <v>1999</v>
      </c>
      <c r="I20" s="28">
        <f t="shared" si="8"/>
        <v>2000</v>
      </c>
      <c r="J20" s="28">
        <f t="shared" si="8"/>
        <v>2001</v>
      </c>
      <c r="K20" s="28">
        <f t="shared" si="8"/>
        <v>2002</v>
      </c>
      <c r="L20" s="28">
        <f t="shared" si="8"/>
        <v>2003</v>
      </c>
      <c r="M20" s="28" t="s">
        <v>3</v>
      </c>
      <c r="N20" s="29" t="s">
        <v>4</v>
      </c>
      <c r="O20" s="129" t="s">
        <v>5</v>
      </c>
      <c r="P20" s="27">
        <v>1994</v>
      </c>
      <c r="Q20" s="140">
        <v>1995</v>
      </c>
      <c r="R20" s="140">
        <v>1996</v>
      </c>
      <c r="S20" s="140">
        <v>1997</v>
      </c>
      <c r="T20" s="140">
        <v>1998</v>
      </c>
      <c r="U20" s="140">
        <v>1999</v>
      </c>
      <c r="V20" s="28">
        <v>2000</v>
      </c>
      <c r="W20" s="69">
        <v>2001</v>
      </c>
      <c r="X20" s="28">
        <v>2002</v>
      </c>
      <c r="Y20" s="28">
        <v>2003</v>
      </c>
      <c r="Z20" s="28" t="s">
        <v>3</v>
      </c>
      <c r="AA20" s="130" t="s">
        <v>4</v>
      </c>
      <c r="AB20" s="89" t="s">
        <v>5</v>
      </c>
    </row>
    <row r="21" spans="2:28" ht="15.75">
      <c r="B21" s="31" t="s">
        <v>35</v>
      </c>
      <c r="C21" s="57">
        <v>56</v>
      </c>
      <c r="D21" s="57">
        <v>56</v>
      </c>
      <c r="E21" s="57">
        <v>48</v>
      </c>
      <c r="F21" s="57">
        <v>52</v>
      </c>
      <c r="G21" s="57">
        <v>45</v>
      </c>
      <c r="H21" s="57">
        <v>39</v>
      </c>
      <c r="I21" s="57">
        <v>65</v>
      </c>
      <c r="J21" s="57">
        <v>51</v>
      </c>
      <c r="K21" s="57">
        <v>61</v>
      </c>
      <c r="L21" s="57">
        <v>58</v>
      </c>
      <c r="M21" s="58">
        <f aca="true" t="shared" si="9" ref="M21:M29">SUM(H21:L21)</f>
        <v>274</v>
      </c>
      <c r="N21" s="59">
        <f aca="true" t="shared" si="10" ref="N21:N29">M21/5</f>
        <v>54.8</v>
      </c>
      <c r="O21" s="132">
        <f>M21/M$29*100</f>
        <v>14.621131270010673</v>
      </c>
      <c r="P21" s="57">
        <v>6093</v>
      </c>
      <c r="Q21" s="57">
        <v>5596</v>
      </c>
      <c r="R21" s="57">
        <v>5745</v>
      </c>
      <c r="S21" s="57">
        <v>5479</v>
      </c>
      <c r="T21" s="57">
        <v>5210</v>
      </c>
      <c r="U21" s="57">
        <v>5321</v>
      </c>
      <c r="V21" s="57">
        <v>5309</v>
      </c>
      <c r="W21" s="57">
        <v>5394</v>
      </c>
      <c r="X21" s="58">
        <v>5135</v>
      </c>
      <c r="Y21" s="58">
        <v>5367</v>
      </c>
      <c r="Z21" s="58">
        <f aca="true" t="shared" si="11" ref="Z21:Z29">SUM(U21:Y21)</f>
        <v>26526</v>
      </c>
      <c r="AA21" s="59">
        <f aca="true" t="shared" si="12" ref="AA21:AA29">Z21/5</f>
        <v>5305.2</v>
      </c>
      <c r="AB21" s="139">
        <f>Z21/Z$29*100</f>
        <v>13.824841561040694</v>
      </c>
    </row>
    <row r="22" spans="2:28" ht="15.75">
      <c r="B22" s="30" t="s">
        <v>36</v>
      </c>
      <c r="C22" s="57">
        <v>60</v>
      </c>
      <c r="D22" s="57">
        <v>40</v>
      </c>
      <c r="E22" s="57">
        <v>70</v>
      </c>
      <c r="F22" s="57">
        <v>52</v>
      </c>
      <c r="G22" s="57">
        <v>50</v>
      </c>
      <c r="H22" s="57">
        <v>73</v>
      </c>
      <c r="I22" s="57">
        <v>55</v>
      </c>
      <c r="J22" s="57">
        <v>61</v>
      </c>
      <c r="K22" s="57">
        <v>43</v>
      </c>
      <c r="L22" s="57">
        <v>73</v>
      </c>
      <c r="M22" s="58">
        <f t="shared" si="9"/>
        <v>305</v>
      </c>
      <c r="N22" s="59">
        <f t="shared" si="10"/>
        <v>61</v>
      </c>
      <c r="O22" s="132">
        <f aca="true" t="shared" si="13" ref="O22:O29">M22/M$29*100</f>
        <v>16.275346851654216</v>
      </c>
      <c r="P22" s="57">
        <v>5882</v>
      </c>
      <c r="Q22" s="57">
        <v>5804</v>
      </c>
      <c r="R22" s="57">
        <v>6280</v>
      </c>
      <c r="S22" s="57">
        <v>5403</v>
      </c>
      <c r="T22" s="57">
        <v>5647</v>
      </c>
      <c r="U22" s="57">
        <v>5530</v>
      </c>
      <c r="V22" s="57">
        <v>5388</v>
      </c>
      <c r="W22" s="57">
        <v>5292</v>
      </c>
      <c r="X22" s="58">
        <v>5545</v>
      </c>
      <c r="Y22" s="58">
        <v>5387</v>
      </c>
      <c r="Z22" s="58">
        <f t="shared" si="11"/>
        <v>27142</v>
      </c>
      <c r="AA22" s="59">
        <f t="shared" si="12"/>
        <v>5428.4</v>
      </c>
      <c r="AB22" s="90">
        <f aca="true" t="shared" si="14" ref="AB22:AB29">Z22/Z$29*100</f>
        <v>14.145888925950633</v>
      </c>
    </row>
    <row r="23" spans="2:28" ht="15.75">
      <c r="B23" s="31" t="s">
        <v>37</v>
      </c>
      <c r="C23" s="57">
        <v>55</v>
      </c>
      <c r="D23" s="57">
        <v>52</v>
      </c>
      <c r="E23" s="57">
        <v>49</v>
      </c>
      <c r="F23" s="57">
        <v>60</v>
      </c>
      <c r="G23" s="57">
        <v>63</v>
      </c>
      <c r="H23" s="57">
        <v>52</v>
      </c>
      <c r="I23" s="57">
        <v>76</v>
      </c>
      <c r="J23" s="57">
        <v>54</v>
      </c>
      <c r="K23" s="57">
        <v>58</v>
      </c>
      <c r="L23" s="57">
        <v>66</v>
      </c>
      <c r="M23" s="58">
        <f t="shared" si="9"/>
        <v>306</v>
      </c>
      <c r="N23" s="59">
        <f t="shared" si="10"/>
        <v>61.2</v>
      </c>
      <c r="O23" s="132">
        <f t="shared" si="13"/>
        <v>16.328708644610458</v>
      </c>
      <c r="P23" s="57">
        <v>6334</v>
      </c>
      <c r="Q23" s="57">
        <v>6008</v>
      </c>
      <c r="R23" s="57">
        <v>6042</v>
      </c>
      <c r="S23" s="57">
        <v>5866</v>
      </c>
      <c r="T23" s="57">
        <v>5653</v>
      </c>
      <c r="U23" s="57">
        <v>5399</v>
      </c>
      <c r="V23" s="57">
        <v>5278</v>
      </c>
      <c r="W23" s="57">
        <v>5263</v>
      </c>
      <c r="X23" s="58">
        <v>5510</v>
      </c>
      <c r="Y23" s="58">
        <v>6058</v>
      </c>
      <c r="Z23" s="58">
        <f t="shared" si="11"/>
        <v>27508</v>
      </c>
      <c r="AA23" s="59">
        <f t="shared" si="12"/>
        <v>5501.6</v>
      </c>
      <c r="AB23" s="90">
        <f t="shared" si="14"/>
        <v>14.336641094062708</v>
      </c>
    </row>
    <row r="24" spans="2:28" ht="15.75">
      <c r="B24" s="30" t="s">
        <v>38</v>
      </c>
      <c r="C24" s="57">
        <v>54</v>
      </c>
      <c r="D24" s="57">
        <v>52</v>
      </c>
      <c r="E24" s="57">
        <v>60</v>
      </c>
      <c r="F24" s="57">
        <v>51</v>
      </c>
      <c r="G24" s="57">
        <v>66</v>
      </c>
      <c r="H24" s="57">
        <v>42</v>
      </c>
      <c r="I24" s="57">
        <v>53</v>
      </c>
      <c r="J24" s="57">
        <v>56</v>
      </c>
      <c r="K24" s="57">
        <v>44</v>
      </c>
      <c r="L24" s="57">
        <v>57</v>
      </c>
      <c r="M24" s="58">
        <f t="shared" si="9"/>
        <v>252</v>
      </c>
      <c r="N24" s="59">
        <f t="shared" si="10"/>
        <v>50.4</v>
      </c>
      <c r="O24" s="132">
        <f t="shared" si="13"/>
        <v>13.447171824973319</v>
      </c>
      <c r="P24" s="57">
        <v>6333</v>
      </c>
      <c r="Q24" s="57">
        <v>5901</v>
      </c>
      <c r="R24" s="57">
        <v>5975</v>
      </c>
      <c r="S24" s="57">
        <v>5787</v>
      </c>
      <c r="T24" s="57">
        <v>5614</v>
      </c>
      <c r="U24" s="57">
        <v>5542</v>
      </c>
      <c r="V24" s="57">
        <v>5302</v>
      </c>
      <c r="W24" s="57">
        <v>5495</v>
      </c>
      <c r="X24" s="58">
        <v>5879</v>
      </c>
      <c r="Y24" s="58">
        <v>5384</v>
      </c>
      <c r="Z24" s="58">
        <f t="shared" si="11"/>
        <v>27602</v>
      </c>
      <c r="AA24" s="59">
        <f t="shared" si="12"/>
        <v>5520.4</v>
      </c>
      <c r="AB24" s="90">
        <f t="shared" si="14"/>
        <v>14.385632088058706</v>
      </c>
    </row>
    <row r="25" spans="2:28" ht="15.75">
      <c r="B25" s="31" t="s">
        <v>39</v>
      </c>
      <c r="C25" s="57">
        <v>56</v>
      </c>
      <c r="D25" s="57">
        <v>60</v>
      </c>
      <c r="E25" s="57">
        <v>86</v>
      </c>
      <c r="F25" s="57">
        <v>67</v>
      </c>
      <c r="G25" s="57">
        <v>65</v>
      </c>
      <c r="H25" s="57">
        <v>65</v>
      </c>
      <c r="I25" s="57">
        <v>68</v>
      </c>
      <c r="J25" s="57">
        <v>67</v>
      </c>
      <c r="K25" s="57">
        <v>53</v>
      </c>
      <c r="L25" s="57">
        <v>83</v>
      </c>
      <c r="M25" s="58">
        <f t="shared" si="9"/>
        <v>336</v>
      </c>
      <c r="N25" s="59">
        <f t="shared" si="10"/>
        <v>67.2</v>
      </c>
      <c r="O25" s="132">
        <f t="shared" si="13"/>
        <v>17.929562433297757</v>
      </c>
      <c r="P25" s="57">
        <v>6910</v>
      </c>
      <c r="Q25" s="57">
        <v>7264</v>
      </c>
      <c r="R25" s="57">
        <v>7710</v>
      </c>
      <c r="S25" s="57">
        <v>6749</v>
      </c>
      <c r="T25" s="57">
        <v>6451</v>
      </c>
      <c r="U25" s="57">
        <v>6306</v>
      </c>
      <c r="V25" s="57">
        <v>6265</v>
      </c>
      <c r="W25" s="57">
        <v>6553</v>
      </c>
      <c r="X25" s="58">
        <v>6316</v>
      </c>
      <c r="Y25" s="58">
        <v>6542</v>
      </c>
      <c r="Z25" s="58">
        <f t="shared" si="11"/>
        <v>31982</v>
      </c>
      <c r="AA25" s="59">
        <f t="shared" si="12"/>
        <v>6396.4</v>
      </c>
      <c r="AB25" s="90">
        <f t="shared" si="14"/>
        <v>16.668403935957304</v>
      </c>
    </row>
    <row r="26" spans="2:28" ht="15.75">
      <c r="B26" s="30" t="s">
        <v>40</v>
      </c>
      <c r="C26" s="57">
        <v>48</v>
      </c>
      <c r="D26" s="57">
        <v>37</v>
      </c>
      <c r="E26" s="57">
        <v>54</v>
      </c>
      <c r="F26" s="57">
        <v>44</v>
      </c>
      <c r="G26" s="57">
        <v>43</v>
      </c>
      <c r="H26" s="57">
        <v>60</v>
      </c>
      <c r="I26" s="57">
        <v>44</v>
      </c>
      <c r="J26" s="57">
        <v>49</v>
      </c>
      <c r="K26" s="57">
        <v>53</v>
      </c>
      <c r="L26" s="57">
        <v>52</v>
      </c>
      <c r="M26" s="58">
        <f t="shared" si="9"/>
        <v>258</v>
      </c>
      <c r="N26" s="59">
        <f t="shared" si="10"/>
        <v>51.6</v>
      </c>
      <c r="O26" s="132">
        <f t="shared" si="13"/>
        <v>13.767342582710778</v>
      </c>
      <c r="P26" s="57">
        <v>6595</v>
      </c>
      <c r="Q26" s="57">
        <v>6307</v>
      </c>
      <c r="R26" s="57">
        <v>6058</v>
      </c>
      <c r="S26" s="57">
        <v>5960</v>
      </c>
      <c r="T26" s="57">
        <v>5519</v>
      </c>
      <c r="U26" s="57">
        <v>5475</v>
      </c>
      <c r="V26" s="57">
        <v>5782</v>
      </c>
      <c r="W26" s="57">
        <v>5875</v>
      </c>
      <c r="X26" s="58">
        <v>5803</v>
      </c>
      <c r="Y26" s="58">
        <v>5577</v>
      </c>
      <c r="Z26" s="58">
        <f t="shared" si="11"/>
        <v>28512</v>
      </c>
      <c r="AA26" s="59">
        <f t="shared" si="12"/>
        <v>5702.4</v>
      </c>
      <c r="AB26" s="90">
        <f t="shared" si="14"/>
        <v>14.859906604402937</v>
      </c>
    </row>
    <row r="27" spans="2:28" ht="15.75">
      <c r="B27" s="30" t="s">
        <v>34</v>
      </c>
      <c r="C27" s="57">
        <v>29</v>
      </c>
      <c r="D27" s="57">
        <v>22</v>
      </c>
      <c r="E27" s="57">
        <v>28</v>
      </c>
      <c r="F27" s="57">
        <v>20</v>
      </c>
      <c r="G27" s="57">
        <v>20</v>
      </c>
      <c r="H27" s="57">
        <v>26</v>
      </c>
      <c r="I27" s="57">
        <v>25</v>
      </c>
      <c r="J27" s="57">
        <v>30</v>
      </c>
      <c r="K27" s="57">
        <v>32</v>
      </c>
      <c r="L27" s="57">
        <v>30</v>
      </c>
      <c r="M27" s="58">
        <f t="shared" si="9"/>
        <v>143</v>
      </c>
      <c r="N27" s="59">
        <f t="shared" si="10"/>
        <v>28.6</v>
      </c>
      <c r="O27" s="132">
        <f t="shared" si="13"/>
        <v>7.630736392742795</v>
      </c>
      <c r="P27" s="57">
        <v>4897</v>
      </c>
      <c r="Q27" s="57">
        <v>5142</v>
      </c>
      <c r="R27" s="57">
        <v>4779</v>
      </c>
      <c r="S27" s="57">
        <v>4818</v>
      </c>
      <c r="T27" s="57">
        <v>4180</v>
      </c>
      <c r="U27" s="57">
        <v>4448</v>
      </c>
      <c r="V27" s="57">
        <v>4419</v>
      </c>
      <c r="W27" s="57">
        <v>4651</v>
      </c>
      <c r="X27" s="58">
        <v>4687</v>
      </c>
      <c r="Y27" s="58">
        <v>4395</v>
      </c>
      <c r="Z27" s="58">
        <f t="shared" si="11"/>
        <v>22600</v>
      </c>
      <c r="AA27" s="59">
        <f t="shared" si="12"/>
        <v>4520</v>
      </c>
      <c r="AB27" s="90">
        <f t="shared" si="14"/>
        <v>11.77868579052702</v>
      </c>
    </row>
    <row r="28" spans="2:28" ht="16.5" thickBot="1">
      <c r="B28" s="31" t="s">
        <v>7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92">
        <f t="shared" si="9"/>
        <v>0</v>
      </c>
      <c r="N28" s="93">
        <f t="shared" si="10"/>
        <v>0</v>
      </c>
      <c r="O28" s="134">
        <f t="shared" si="13"/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8">
        <v>0</v>
      </c>
      <c r="Y28" s="58">
        <v>0</v>
      </c>
      <c r="Z28" s="92">
        <f t="shared" si="11"/>
        <v>0</v>
      </c>
      <c r="AA28" s="93">
        <f t="shared" si="12"/>
        <v>0</v>
      </c>
      <c r="AB28" s="135">
        <f t="shared" si="14"/>
        <v>0</v>
      </c>
    </row>
    <row r="29" spans="2:28" ht="16.5" thickBot="1">
      <c r="B29" s="32" t="s">
        <v>127</v>
      </c>
      <c r="C29" s="60">
        <f aca="true" t="shared" si="15" ref="C29:L29">SUM(C21:C28)</f>
        <v>358</v>
      </c>
      <c r="D29" s="61">
        <f t="shared" si="15"/>
        <v>319</v>
      </c>
      <c r="E29" s="61">
        <f t="shared" si="15"/>
        <v>395</v>
      </c>
      <c r="F29" s="61">
        <f t="shared" si="15"/>
        <v>346</v>
      </c>
      <c r="G29" s="61">
        <f t="shared" si="15"/>
        <v>352</v>
      </c>
      <c r="H29" s="61">
        <f t="shared" si="15"/>
        <v>357</v>
      </c>
      <c r="I29" s="61">
        <f t="shared" si="15"/>
        <v>386</v>
      </c>
      <c r="J29" s="60">
        <f t="shared" si="15"/>
        <v>368</v>
      </c>
      <c r="K29" s="61">
        <f t="shared" si="15"/>
        <v>344</v>
      </c>
      <c r="L29" s="61">
        <f t="shared" si="15"/>
        <v>419</v>
      </c>
      <c r="M29" s="61">
        <f t="shared" si="9"/>
        <v>1874</v>
      </c>
      <c r="N29" s="61">
        <f t="shared" si="10"/>
        <v>374.8</v>
      </c>
      <c r="O29" s="136">
        <f t="shared" si="13"/>
        <v>100</v>
      </c>
      <c r="P29" s="60">
        <f aca="true" t="shared" si="16" ref="P29:Y29">SUM(P21:P28)</f>
        <v>43044</v>
      </c>
      <c r="Q29" s="61">
        <f t="shared" si="16"/>
        <v>42022</v>
      </c>
      <c r="R29" s="61">
        <f t="shared" si="16"/>
        <v>42589</v>
      </c>
      <c r="S29" s="61">
        <f t="shared" si="16"/>
        <v>40062</v>
      </c>
      <c r="T29" s="61">
        <f t="shared" si="16"/>
        <v>38274</v>
      </c>
      <c r="U29" s="61">
        <f t="shared" si="16"/>
        <v>38021</v>
      </c>
      <c r="V29" s="61">
        <f t="shared" si="16"/>
        <v>37743</v>
      </c>
      <c r="W29" s="60">
        <f t="shared" si="16"/>
        <v>38523</v>
      </c>
      <c r="X29" s="61">
        <f t="shared" si="16"/>
        <v>38875</v>
      </c>
      <c r="Y29" s="61">
        <f t="shared" si="16"/>
        <v>38710</v>
      </c>
      <c r="Z29" s="61">
        <f t="shared" si="11"/>
        <v>191872</v>
      </c>
      <c r="AA29" s="61">
        <f t="shared" si="12"/>
        <v>38374.4</v>
      </c>
      <c r="AB29" s="91">
        <f t="shared" si="14"/>
        <v>100</v>
      </c>
    </row>
    <row r="30" ht="14.25" thickBot="1" thickTop="1"/>
    <row r="31" spans="2:28" ht="16.5" thickBot="1" thickTop="1">
      <c r="B31" s="23"/>
      <c r="C31" s="24" t="s">
        <v>103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137"/>
      <c r="P31" s="24" t="s">
        <v>117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128"/>
      <c r="AB31" s="88" t="s">
        <v>118</v>
      </c>
    </row>
    <row r="32" spans="2:28" ht="15.75" thickBot="1">
      <c r="B32" s="26" t="s">
        <v>33</v>
      </c>
      <c r="C32" s="138">
        <f aca="true" t="shared" si="17" ref="C32:L32">C20</f>
        <v>1994</v>
      </c>
      <c r="D32" s="28">
        <f t="shared" si="17"/>
        <v>1995</v>
      </c>
      <c r="E32" s="28">
        <f t="shared" si="17"/>
        <v>1996</v>
      </c>
      <c r="F32" s="28">
        <f t="shared" si="17"/>
        <v>1997</v>
      </c>
      <c r="G32" s="28">
        <f t="shared" si="17"/>
        <v>1998</v>
      </c>
      <c r="H32" s="28">
        <f t="shared" si="17"/>
        <v>1999</v>
      </c>
      <c r="I32" s="28">
        <f t="shared" si="17"/>
        <v>2000</v>
      </c>
      <c r="J32" s="28">
        <f t="shared" si="17"/>
        <v>2001</v>
      </c>
      <c r="K32" s="28">
        <f t="shared" si="17"/>
        <v>2002</v>
      </c>
      <c r="L32" s="28">
        <f t="shared" si="17"/>
        <v>2003</v>
      </c>
      <c r="M32" s="28" t="s">
        <v>3</v>
      </c>
      <c r="N32" s="29" t="s">
        <v>4</v>
      </c>
      <c r="O32" s="129" t="s">
        <v>5</v>
      </c>
      <c r="P32" s="27">
        <v>1994</v>
      </c>
      <c r="Q32" s="140">
        <v>1995</v>
      </c>
      <c r="R32" s="140">
        <v>1996</v>
      </c>
      <c r="S32" s="140">
        <v>1997</v>
      </c>
      <c r="T32" s="140">
        <v>1998</v>
      </c>
      <c r="U32" s="140">
        <v>1999</v>
      </c>
      <c r="V32" s="28">
        <v>2000</v>
      </c>
      <c r="W32" s="69">
        <v>2001</v>
      </c>
      <c r="X32" s="28">
        <v>2002</v>
      </c>
      <c r="Y32" s="28">
        <v>2003</v>
      </c>
      <c r="Z32" s="28" t="s">
        <v>3</v>
      </c>
      <c r="AA32" s="130" t="s">
        <v>4</v>
      </c>
      <c r="AB32" s="89" t="s">
        <v>5</v>
      </c>
    </row>
    <row r="33" spans="2:28" ht="15.75">
      <c r="B33" s="31" t="s">
        <v>35</v>
      </c>
      <c r="C33" s="57">
        <v>1</v>
      </c>
      <c r="D33" s="57">
        <v>1</v>
      </c>
      <c r="E33" s="57">
        <v>2</v>
      </c>
      <c r="F33" s="57">
        <v>2</v>
      </c>
      <c r="G33" s="57">
        <v>0</v>
      </c>
      <c r="H33" s="57">
        <v>1</v>
      </c>
      <c r="I33" s="57">
        <v>2</v>
      </c>
      <c r="J33" s="57">
        <v>3</v>
      </c>
      <c r="K33" s="57">
        <v>0</v>
      </c>
      <c r="L33" s="57">
        <v>1</v>
      </c>
      <c r="M33" s="58">
        <f aca="true" t="shared" si="18" ref="M33:M41">SUM(H33:L33)</f>
        <v>7</v>
      </c>
      <c r="N33" s="59">
        <f aca="true" t="shared" si="19" ref="N33:N41">M33/5</f>
        <v>1.4</v>
      </c>
      <c r="O33" s="132">
        <f>M33/M$41*100</f>
        <v>9.58904109589041</v>
      </c>
      <c r="P33" s="57">
        <v>67</v>
      </c>
      <c r="Q33" s="57">
        <v>72</v>
      </c>
      <c r="R33" s="57">
        <v>56</v>
      </c>
      <c r="S33" s="57">
        <v>66</v>
      </c>
      <c r="T33" s="57">
        <v>81</v>
      </c>
      <c r="U33" s="57">
        <v>69</v>
      </c>
      <c r="V33" s="57">
        <v>69</v>
      </c>
      <c r="W33" s="57">
        <v>85</v>
      </c>
      <c r="X33" s="58">
        <v>74</v>
      </c>
      <c r="Y33" s="58">
        <v>68</v>
      </c>
      <c r="Z33" s="58">
        <f aca="true" t="shared" si="20" ref="Z33:Z41">SUM(U33:Y33)</f>
        <v>365</v>
      </c>
      <c r="AA33" s="59">
        <f aca="true" t="shared" si="21" ref="AA33:AA41">Z33/5</f>
        <v>73</v>
      </c>
      <c r="AB33" s="139">
        <f>Z33/Z$41*100</f>
        <v>12.444595976815547</v>
      </c>
    </row>
    <row r="34" spans="2:28" ht="15.75">
      <c r="B34" s="30" t="s">
        <v>36</v>
      </c>
      <c r="C34" s="57">
        <v>2</v>
      </c>
      <c r="D34" s="57">
        <v>2</v>
      </c>
      <c r="E34" s="57">
        <v>0</v>
      </c>
      <c r="F34" s="57">
        <v>2</v>
      </c>
      <c r="G34" s="57">
        <v>1</v>
      </c>
      <c r="H34" s="57">
        <v>1</v>
      </c>
      <c r="I34" s="57">
        <v>3</v>
      </c>
      <c r="J34" s="57">
        <v>0</v>
      </c>
      <c r="K34" s="57">
        <v>2</v>
      </c>
      <c r="L34" s="57">
        <v>2</v>
      </c>
      <c r="M34" s="58">
        <f t="shared" si="18"/>
        <v>8</v>
      </c>
      <c r="N34" s="59">
        <f t="shared" si="19"/>
        <v>1.6</v>
      </c>
      <c r="O34" s="132">
        <f aca="true" t="shared" si="22" ref="O34:O41">M34/M$41*100</f>
        <v>10.95890410958904</v>
      </c>
      <c r="P34" s="57">
        <v>79</v>
      </c>
      <c r="Q34" s="57">
        <v>67</v>
      </c>
      <c r="R34" s="57">
        <v>76</v>
      </c>
      <c r="S34" s="57">
        <v>66</v>
      </c>
      <c r="T34" s="57">
        <v>60</v>
      </c>
      <c r="U34" s="57">
        <v>68</v>
      </c>
      <c r="V34" s="57">
        <v>71</v>
      </c>
      <c r="W34" s="57">
        <v>72</v>
      </c>
      <c r="X34" s="58">
        <v>70</v>
      </c>
      <c r="Y34" s="58">
        <v>70</v>
      </c>
      <c r="Z34" s="58">
        <f t="shared" si="20"/>
        <v>351</v>
      </c>
      <c r="AA34" s="59">
        <f t="shared" si="21"/>
        <v>70.2</v>
      </c>
      <c r="AB34" s="90">
        <f aca="true" t="shared" si="23" ref="AB34:AB41">Z34/Z$41*100</f>
        <v>11.9672690078418</v>
      </c>
    </row>
    <row r="35" spans="2:28" ht="15.75">
      <c r="B35" s="31" t="s">
        <v>37</v>
      </c>
      <c r="C35" s="57">
        <v>1</v>
      </c>
      <c r="D35" s="57">
        <v>2</v>
      </c>
      <c r="E35" s="57">
        <v>1</v>
      </c>
      <c r="F35" s="57">
        <v>1</v>
      </c>
      <c r="G35" s="57">
        <v>1</v>
      </c>
      <c r="H35" s="57">
        <v>4</v>
      </c>
      <c r="I35" s="57">
        <v>3</v>
      </c>
      <c r="J35" s="57">
        <v>0</v>
      </c>
      <c r="K35" s="57">
        <v>3</v>
      </c>
      <c r="L35" s="57">
        <v>2</v>
      </c>
      <c r="M35" s="58">
        <f t="shared" si="18"/>
        <v>12</v>
      </c>
      <c r="N35" s="59">
        <f t="shared" si="19"/>
        <v>2.4</v>
      </c>
      <c r="O35" s="132">
        <f t="shared" si="22"/>
        <v>16.43835616438356</v>
      </c>
      <c r="P35" s="57">
        <v>79</v>
      </c>
      <c r="Q35" s="57">
        <v>78</v>
      </c>
      <c r="R35" s="57">
        <v>67</v>
      </c>
      <c r="S35" s="57">
        <v>95</v>
      </c>
      <c r="T35" s="57">
        <v>66</v>
      </c>
      <c r="U35" s="57">
        <v>85</v>
      </c>
      <c r="V35" s="57">
        <v>69</v>
      </c>
      <c r="W35" s="57">
        <v>67</v>
      </c>
      <c r="X35" s="58">
        <v>79</v>
      </c>
      <c r="Y35" s="58">
        <v>83</v>
      </c>
      <c r="Z35" s="58">
        <f t="shared" si="20"/>
        <v>383</v>
      </c>
      <c r="AA35" s="59">
        <f t="shared" si="21"/>
        <v>76.6</v>
      </c>
      <c r="AB35" s="90">
        <f t="shared" si="23"/>
        <v>13.058302079781795</v>
      </c>
    </row>
    <row r="36" spans="2:28" ht="15.75">
      <c r="B36" s="30" t="s">
        <v>38</v>
      </c>
      <c r="C36" s="57">
        <v>4</v>
      </c>
      <c r="D36" s="57">
        <v>3</v>
      </c>
      <c r="E36" s="57">
        <v>6</v>
      </c>
      <c r="F36" s="57">
        <v>0</v>
      </c>
      <c r="G36" s="57">
        <v>4</v>
      </c>
      <c r="H36" s="57">
        <v>5</v>
      </c>
      <c r="I36" s="57">
        <v>5</v>
      </c>
      <c r="J36" s="57">
        <v>2</v>
      </c>
      <c r="K36" s="57">
        <v>4</v>
      </c>
      <c r="L36" s="57">
        <v>3</v>
      </c>
      <c r="M36" s="58">
        <f t="shared" si="18"/>
        <v>19</v>
      </c>
      <c r="N36" s="59">
        <f t="shared" si="19"/>
        <v>3.8</v>
      </c>
      <c r="O36" s="132">
        <f t="shared" si="22"/>
        <v>26.027397260273972</v>
      </c>
      <c r="P36" s="57">
        <v>86</v>
      </c>
      <c r="Q36" s="57">
        <v>80</v>
      </c>
      <c r="R36" s="57">
        <v>82</v>
      </c>
      <c r="S36" s="57">
        <v>66</v>
      </c>
      <c r="T36" s="57">
        <v>78</v>
      </c>
      <c r="U36" s="57">
        <v>74</v>
      </c>
      <c r="V36" s="57">
        <v>73</v>
      </c>
      <c r="W36" s="57">
        <v>69</v>
      </c>
      <c r="X36" s="58">
        <v>91</v>
      </c>
      <c r="Y36" s="58">
        <v>58</v>
      </c>
      <c r="Z36" s="58">
        <f t="shared" si="20"/>
        <v>365</v>
      </c>
      <c r="AA36" s="59">
        <f t="shared" si="21"/>
        <v>73</v>
      </c>
      <c r="AB36" s="90">
        <f t="shared" si="23"/>
        <v>12.444595976815547</v>
      </c>
    </row>
    <row r="37" spans="2:28" ht="15.75">
      <c r="B37" s="31" t="s">
        <v>39</v>
      </c>
      <c r="C37" s="57">
        <v>1</v>
      </c>
      <c r="D37" s="57">
        <v>4</v>
      </c>
      <c r="E37" s="57">
        <v>4</v>
      </c>
      <c r="F37" s="57">
        <v>1</v>
      </c>
      <c r="G37" s="57">
        <v>0</v>
      </c>
      <c r="H37" s="57">
        <v>3</v>
      </c>
      <c r="I37" s="57">
        <v>3</v>
      </c>
      <c r="J37" s="57">
        <v>1</v>
      </c>
      <c r="K37" s="57">
        <v>3</v>
      </c>
      <c r="L37" s="57">
        <v>1</v>
      </c>
      <c r="M37" s="58">
        <f t="shared" si="18"/>
        <v>11</v>
      </c>
      <c r="N37" s="59">
        <f t="shared" si="19"/>
        <v>2.2</v>
      </c>
      <c r="O37" s="132">
        <f t="shared" si="22"/>
        <v>15.068493150684931</v>
      </c>
      <c r="P37" s="57">
        <v>87</v>
      </c>
      <c r="Q37" s="57">
        <v>100</v>
      </c>
      <c r="R37" s="57">
        <v>100</v>
      </c>
      <c r="S37" s="57">
        <v>85</v>
      </c>
      <c r="T37" s="57">
        <v>85</v>
      </c>
      <c r="U37" s="57">
        <v>90</v>
      </c>
      <c r="V37" s="57">
        <v>104</v>
      </c>
      <c r="W37" s="57">
        <v>94</v>
      </c>
      <c r="X37" s="58">
        <v>83</v>
      </c>
      <c r="Y37" s="58">
        <v>92</v>
      </c>
      <c r="Z37" s="58">
        <f t="shared" si="20"/>
        <v>463</v>
      </c>
      <c r="AA37" s="59">
        <f t="shared" si="21"/>
        <v>92.6</v>
      </c>
      <c r="AB37" s="90">
        <f t="shared" si="23"/>
        <v>15.785884759631777</v>
      </c>
    </row>
    <row r="38" spans="2:28" ht="15.75">
      <c r="B38" s="30" t="s">
        <v>40</v>
      </c>
      <c r="C38" s="57">
        <v>1</v>
      </c>
      <c r="D38" s="57">
        <v>4</v>
      </c>
      <c r="E38" s="57">
        <v>3</v>
      </c>
      <c r="F38" s="57">
        <v>1</v>
      </c>
      <c r="G38" s="57">
        <v>2</v>
      </c>
      <c r="H38" s="57">
        <v>5</v>
      </c>
      <c r="I38" s="57">
        <v>1</v>
      </c>
      <c r="J38" s="57">
        <v>4</v>
      </c>
      <c r="K38" s="57">
        <v>1</v>
      </c>
      <c r="L38" s="57">
        <v>3</v>
      </c>
      <c r="M38" s="58">
        <f t="shared" si="18"/>
        <v>14</v>
      </c>
      <c r="N38" s="59">
        <f t="shared" si="19"/>
        <v>2.8</v>
      </c>
      <c r="O38" s="132">
        <f t="shared" si="22"/>
        <v>19.17808219178082</v>
      </c>
      <c r="P38" s="57">
        <v>111</v>
      </c>
      <c r="Q38" s="57">
        <v>121</v>
      </c>
      <c r="R38" s="57">
        <v>111</v>
      </c>
      <c r="S38" s="57">
        <v>103</v>
      </c>
      <c r="T38" s="57">
        <v>98</v>
      </c>
      <c r="U38" s="57">
        <v>85</v>
      </c>
      <c r="V38" s="57">
        <v>108</v>
      </c>
      <c r="W38" s="57">
        <v>125</v>
      </c>
      <c r="X38" s="58">
        <v>100</v>
      </c>
      <c r="Y38" s="58">
        <v>126</v>
      </c>
      <c r="Z38" s="58">
        <f t="shared" si="20"/>
        <v>544</v>
      </c>
      <c r="AA38" s="59">
        <f t="shared" si="21"/>
        <v>108.8</v>
      </c>
      <c r="AB38" s="90">
        <f t="shared" si="23"/>
        <v>18.547562222979884</v>
      </c>
    </row>
    <row r="39" spans="2:28" ht="15.75">
      <c r="B39" s="30" t="s">
        <v>34</v>
      </c>
      <c r="C39" s="57">
        <v>2</v>
      </c>
      <c r="D39" s="57">
        <v>3</v>
      </c>
      <c r="E39" s="57">
        <v>0</v>
      </c>
      <c r="F39" s="57">
        <v>2</v>
      </c>
      <c r="G39" s="57">
        <v>2</v>
      </c>
      <c r="H39" s="57">
        <v>0</v>
      </c>
      <c r="I39" s="57">
        <v>0</v>
      </c>
      <c r="J39" s="57">
        <v>0</v>
      </c>
      <c r="K39" s="57">
        <v>2</v>
      </c>
      <c r="L39" s="57">
        <v>0</v>
      </c>
      <c r="M39" s="58">
        <f t="shared" si="18"/>
        <v>2</v>
      </c>
      <c r="N39" s="59">
        <f t="shared" si="19"/>
        <v>0.4</v>
      </c>
      <c r="O39" s="132">
        <f t="shared" si="22"/>
        <v>2.73972602739726</v>
      </c>
      <c r="P39" s="57">
        <v>96</v>
      </c>
      <c r="Q39" s="57">
        <v>96</v>
      </c>
      <c r="R39" s="57">
        <v>71</v>
      </c>
      <c r="S39" s="57">
        <v>89</v>
      </c>
      <c r="T39" s="57">
        <v>83</v>
      </c>
      <c r="U39" s="57">
        <v>84</v>
      </c>
      <c r="V39" s="57">
        <v>80</v>
      </c>
      <c r="W39" s="57">
        <v>90</v>
      </c>
      <c r="X39" s="58">
        <v>109</v>
      </c>
      <c r="Y39" s="58">
        <v>99</v>
      </c>
      <c r="Z39" s="58">
        <f t="shared" si="20"/>
        <v>462</v>
      </c>
      <c r="AA39" s="59">
        <f t="shared" si="21"/>
        <v>92.4</v>
      </c>
      <c r="AB39" s="90">
        <f t="shared" si="23"/>
        <v>15.75178997613365</v>
      </c>
    </row>
    <row r="40" spans="2:28" ht="16.5" thickBot="1">
      <c r="B40" s="31" t="s">
        <v>7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92">
        <f t="shared" si="18"/>
        <v>0</v>
      </c>
      <c r="N40" s="93">
        <f t="shared" si="19"/>
        <v>0</v>
      </c>
      <c r="O40" s="134">
        <f t="shared" si="22"/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8">
        <v>0</v>
      </c>
      <c r="Y40" s="58">
        <v>0</v>
      </c>
      <c r="Z40" s="92">
        <f t="shared" si="20"/>
        <v>0</v>
      </c>
      <c r="AA40" s="93">
        <f t="shared" si="21"/>
        <v>0</v>
      </c>
      <c r="AB40" s="135">
        <f t="shared" si="23"/>
        <v>0</v>
      </c>
    </row>
    <row r="41" spans="2:28" ht="16.5" thickBot="1">
      <c r="B41" s="32" t="s">
        <v>128</v>
      </c>
      <c r="C41" s="60">
        <f aca="true" t="shared" si="24" ref="C41:L41">SUM(C33:C40)</f>
        <v>12</v>
      </c>
      <c r="D41" s="61">
        <f t="shared" si="24"/>
        <v>19</v>
      </c>
      <c r="E41" s="61">
        <f t="shared" si="24"/>
        <v>16</v>
      </c>
      <c r="F41" s="61">
        <f t="shared" si="24"/>
        <v>9</v>
      </c>
      <c r="G41" s="61">
        <f t="shared" si="24"/>
        <v>10</v>
      </c>
      <c r="H41" s="61">
        <f t="shared" si="24"/>
        <v>19</v>
      </c>
      <c r="I41" s="61">
        <f t="shared" si="24"/>
        <v>17</v>
      </c>
      <c r="J41" s="60">
        <f t="shared" si="24"/>
        <v>10</v>
      </c>
      <c r="K41" s="61">
        <f t="shared" si="24"/>
        <v>15</v>
      </c>
      <c r="L41" s="61">
        <f t="shared" si="24"/>
        <v>12</v>
      </c>
      <c r="M41" s="61">
        <f t="shared" si="18"/>
        <v>73</v>
      </c>
      <c r="N41" s="61">
        <f t="shared" si="19"/>
        <v>14.6</v>
      </c>
      <c r="O41" s="136">
        <f t="shared" si="22"/>
        <v>100</v>
      </c>
      <c r="P41" s="60">
        <f aca="true" t="shared" si="25" ref="P41:Y41">SUM(P33:P40)</f>
        <v>605</v>
      </c>
      <c r="Q41" s="61">
        <f t="shared" si="25"/>
        <v>614</v>
      </c>
      <c r="R41" s="61">
        <f t="shared" si="25"/>
        <v>563</v>
      </c>
      <c r="S41" s="61">
        <f t="shared" si="25"/>
        <v>570</v>
      </c>
      <c r="T41" s="61">
        <f t="shared" si="25"/>
        <v>551</v>
      </c>
      <c r="U41" s="61">
        <f t="shared" si="25"/>
        <v>555</v>
      </c>
      <c r="V41" s="61">
        <f t="shared" si="25"/>
        <v>574</v>
      </c>
      <c r="W41" s="60">
        <f t="shared" si="25"/>
        <v>602</v>
      </c>
      <c r="X41" s="61">
        <f t="shared" si="25"/>
        <v>606</v>
      </c>
      <c r="Y41" s="61">
        <f t="shared" si="25"/>
        <v>596</v>
      </c>
      <c r="Z41" s="61">
        <f t="shared" si="20"/>
        <v>2933</v>
      </c>
      <c r="AA41" s="61">
        <f t="shared" si="21"/>
        <v>586.6</v>
      </c>
      <c r="AB41" s="91">
        <f t="shared" si="23"/>
        <v>100</v>
      </c>
    </row>
    <row r="42" ht="13.5" thickTop="1"/>
  </sheetData>
  <printOptions/>
  <pageMargins left="0.75" right="0.75" top="1" bottom="1" header="0.5" footer="0.5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B38"/>
  <sheetViews>
    <sheetView workbookViewId="0" topLeftCell="A24">
      <selection activeCell="P30" sqref="P30:Y37"/>
    </sheetView>
  </sheetViews>
  <sheetFormatPr defaultColWidth="9.140625" defaultRowHeight="12.75"/>
  <cols>
    <col min="1" max="1" width="0.9921875" style="0" customWidth="1"/>
    <col min="2" max="2" width="16.421875" style="0" customWidth="1"/>
    <col min="3" max="7" width="0" style="0" hidden="1" customWidth="1"/>
    <col min="13" max="13" width="0" style="0" hidden="1" customWidth="1"/>
    <col min="16" max="27" width="0" style="0" hidden="1" customWidth="1"/>
  </cols>
  <sheetData>
    <row r="1" spans="2:24" ht="12.75">
      <c r="B1" s="1" t="s">
        <v>0</v>
      </c>
      <c r="N1" s="10"/>
      <c r="W1" s="96"/>
      <c r="X1" s="96"/>
    </row>
    <row r="2" spans="2:14" ht="12.75">
      <c r="B2" s="1" t="s">
        <v>1</v>
      </c>
      <c r="N2" s="10"/>
    </row>
    <row r="3" spans="2:14" ht="12.75">
      <c r="B3" s="1" t="s">
        <v>2</v>
      </c>
      <c r="N3" s="10"/>
    </row>
    <row r="4" spans="2:28" ht="12.75">
      <c r="B4" s="97" t="s">
        <v>114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5" ht="18.75">
      <c r="B5" s="5" t="str">
        <f>Summary!B5</f>
        <v>Montgomery County - Pedestrian On Foot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1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2:25" ht="15.75" thickBot="1">
      <c r="B6" s="22" t="s">
        <v>19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2:28" ht="14.25" thickBot="1" thickTop="1">
      <c r="B7" s="19"/>
      <c r="C7" s="4" t="s">
        <v>103</v>
      </c>
      <c r="D7" s="4"/>
      <c r="E7" s="4"/>
      <c r="F7" s="4"/>
      <c r="G7" s="4"/>
      <c r="H7" s="4"/>
      <c r="I7" s="4"/>
      <c r="J7" s="4"/>
      <c r="K7" s="4"/>
      <c r="L7" s="4"/>
      <c r="M7" s="4"/>
      <c r="N7" s="12"/>
      <c r="O7" s="71"/>
      <c r="P7" s="4" t="s">
        <v>117</v>
      </c>
      <c r="Q7" s="4"/>
      <c r="R7" s="4"/>
      <c r="S7" s="4"/>
      <c r="T7" s="4"/>
      <c r="U7" s="4"/>
      <c r="V7" s="4"/>
      <c r="W7" s="4"/>
      <c r="X7" s="4"/>
      <c r="Y7" s="4"/>
      <c r="Z7" s="4"/>
      <c r="AA7" s="142"/>
      <c r="AB7" s="14" t="s">
        <v>118</v>
      </c>
    </row>
    <row r="8" spans="2:28" ht="13.5" thickBot="1">
      <c r="B8" s="2" t="s">
        <v>19</v>
      </c>
      <c r="C8" s="3">
        <v>1994</v>
      </c>
      <c r="D8" s="3">
        <v>1995</v>
      </c>
      <c r="E8" s="68">
        <v>1996</v>
      </c>
      <c r="F8" s="68">
        <v>1997</v>
      </c>
      <c r="G8" s="68">
        <v>1998</v>
      </c>
      <c r="H8" s="68">
        <v>1999</v>
      </c>
      <c r="I8" s="68">
        <v>2000</v>
      </c>
      <c r="J8" s="68">
        <v>2001</v>
      </c>
      <c r="K8" s="3">
        <v>2002</v>
      </c>
      <c r="L8" s="3">
        <v>2003</v>
      </c>
      <c r="M8" s="3" t="s">
        <v>3</v>
      </c>
      <c r="N8" s="13" t="s">
        <v>4</v>
      </c>
      <c r="O8" s="72" t="s">
        <v>5</v>
      </c>
      <c r="P8" s="3">
        <v>1994</v>
      </c>
      <c r="Q8" s="3">
        <v>1995</v>
      </c>
      <c r="R8" s="3">
        <v>1996</v>
      </c>
      <c r="S8" s="3">
        <v>1997</v>
      </c>
      <c r="T8" s="3">
        <v>1998</v>
      </c>
      <c r="U8" s="3">
        <v>1999</v>
      </c>
      <c r="V8" s="3">
        <v>2000</v>
      </c>
      <c r="W8" s="68">
        <v>2001</v>
      </c>
      <c r="X8" s="3">
        <v>2002</v>
      </c>
      <c r="Y8" s="3">
        <v>2003</v>
      </c>
      <c r="Z8" s="3" t="s">
        <v>3</v>
      </c>
      <c r="AA8" s="143" t="s">
        <v>4</v>
      </c>
      <c r="AB8" s="15" t="s">
        <v>5</v>
      </c>
    </row>
    <row r="9" spans="2:28" ht="13.5">
      <c r="B9" s="77" t="s">
        <v>129</v>
      </c>
      <c r="C9" s="52">
        <v>16</v>
      </c>
      <c r="D9" s="52">
        <v>14</v>
      </c>
      <c r="E9" s="52">
        <v>15</v>
      </c>
      <c r="F9" s="78">
        <v>5</v>
      </c>
      <c r="G9" s="78">
        <v>5</v>
      </c>
      <c r="H9" s="78">
        <v>9</v>
      </c>
      <c r="I9" s="78">
        <v>7</v>
      </c>
      <c r="J9" s="78">
        <v>10</v>
      </c>
      <c r="K9" s="78">
        <v>10</v>
      </c>
      <c r="L9" s="78">
        <v>16</v>
      </c>
      <c r="M9" s="56">
        <f>SUM(H9:L9)</f>
        <v>52</v>
      </c>
      <c r="N9" s="53">
        <f aca="true" t="shared" si="0" ref="N9:N16">M9/5</f>
        <v>10.4</v>
      </c>
      <c r="O9" s="95">
        <f>M9/M$16*100</f>
        <v>2.5452765540871267</v>
      </c>
      <c r="P9" s="52">
        <v>7951</v>
      </c>
      <c r="Q9" s="52">
        <v>8080</v>
      </c>
      <c r="R9" s="52">
        <v>8445</v>
      </c>
      <c r="S9" s="52">
        <v>8017</v>
      </c>
      <c r="T9" s="52">
        <v>7589</v>
      </c>
      <c r="U9" s="52">
        <v>8104</v>
      </c>
      <c r="V9" s="52">
        <v>8738</v>
      </c>
      <c r="W9" s="52">
        <v>8848</v>
      </c>
      <c r="X9" s="51">
        <v>9298</v>
      </c>
      <c r="Y9" s="51">
        <v>9850</v>
      </c>
      <c r="Z9" s="56">
        <f>SUM(U9:Y9)</f>
        <v>44838</v>
      </c>
      <c r="AA9" s="53">
        <f aca="true" t="shared" si="1" ref="AA9:AA16">Z9/5</f>
        <v>8967.6</v>
      </c>
      <c r="AB9" s="144">
        <f>Z9/Z$16*100</f>
        <v>8.762641808108345</v>
      </c>
    </row>
    <row r="10" spans="2:28" ht="13.5">
      <c r="B10" s="8" t="s">
        <v>130</v>
      </c>
      <c r="C10" s="52">
        <v>27</v>
      </c>
      <c r="D10" s="52">
        <v>23</v>
      </c>
      <c r="E10" s="52">
        <v>30</v>
      </c>
      <c r="F10" s="52">
        <v>33</v>
      </c>
      <c r="G10" s="52">
        <v>40</v>
      </c>
      <c r="H10" s="52">
        <v>27</v>
      </c>
      <c r="I10" s="52">
        <v>33</v>
      </c>
      <c r="J10" s="52">
        <v>30</v>
      </c>
      <c r="K10" s="52">
        <v>31</v>
      </c>
      <c r="L10" s="52">
        <v>41</v>
      </c>
      <c r="M10" s="56">
        <f aca="true" t="shared" si="2" ref="M10:M16">SUM(H10:L10)</f>
        <v>162</v>
      </c>
      <c r="N10" s="53">
        <f t="shared" si="0"/>
        <v>32.4</v>
      </c>
      <c r="O10" s="74">
        <f aca="true" t="shared" si="3" ref="O10:O16">M10/M$16*100</f>
        <v>7.929515418502203</v>
      </c>
      <c r="P10" s="52">
        <v>8722</v>
      </c>
      <c r="Q10" s="52">
        <v>8363</v>
      </c>
      <c r="R10" s="52">
        <v>9152</v>
      </c>
      <c r="S10" s="52">
        <v>8512</v>
      </c>
      <c r="T10" s="52">
        <v>8852</v>
      </c>
      <c r="U10" s="52">
        <v>9029</v>
      </c>
      <c r="V10" s="52">
        <v>9395</v>
      </c>
      <c r="W10" s="52">
        <v>9882</v>
      </c>
      <c r="X10" s="56">
        <v>9916</v>
      </c>
      <c r="Y10" s="56">
        <v>10675</v>
      </c>
      <c r="Z10" s="56">
        <f aca="true" t="shared" si="4" ref="Z10:Z16">SUM(U10:Y10)</f>
        <v>48897</v>
      </c>
      <c r="AA10" s="53">
        <f t="shared" si="1"/>
        <v>9779.4</v>
      </c>
      <c r="AB10" s="16">
        <f aca="true" t="shared" si="5" ref="AB10:AB16">Z10/Z$16*100</f>
        <v>9.555887784715503</v>
      </c>
    </row>
    <row r="11" spans="2:28" ht="13.5">
      <c r="B11" s="8" t="s">
        <v>131</v>
      </c>
      <c r="C11" s="52">
        <v>69</v>
      </c>
      <c r="D11" s="52">
        <v>65</v>
      </c>
      <c r="E11" s="52">
        <v>70</v>
      </c>
      <c r="F11" s="78">
        <v>73</v>
      </c>
      <c r="G11" s="78">
        <v>65</v>
      </c>
      <c r="H11" s="78">
        <v>83</v>
      </c>
      <c r="I11" s="78">
        <v>79</v>
      </c>
      <c r="J11" s="78">
        <v>72</v>
      </c>
      <c r="K11" s="78">
        <v>59</v>
      </c>
      <c r="L11" s="78">
        <v>81</v>
      </c>
      <c r="M11" s="56">
        <f t="shared" si="2"/>
        <v>374</v>
      </c>
      <c r="N11" s="53">
        <f t="shared" si="0"/>
        <v>74.8</v>
      </c>
      <c r="O11" s="74">
        <f t="shared" si="3"/>
        <v>18.306412139011258</v>
      </c>
      <c r="P11" s="52">
        <v>17731</v>
      </c>
      <c r="Q11" s="52">
        <v>17516</v>
      </c>
      <c r="R11" s="52">
        <v>18192</v>
      </c>
      <c r="S11" s="52">
        <v>17701</v>
      </c>
      <c r="T11" s="52">
        <v>17195</v>
      </c>
      <c r="U11" s="52">
        <v>17648</v>
      </c>
      <c r="V11" s="52">
        <v>18045</v>
      </c>
      <c r="W11" s="52">
        <v>18443</v>
      </c>
      <c r="X11" s="51">
        <v>18883</v>
      </c>
      <c r="Y11" s="51">
        <v>19674</v>
      </c>
      <c r="Z11" s="56">
        <f t="shared" si="4"/>
        <v>92693</v>
      </c>
      <c r="AA11" s="53">
        <f t="shared" si="1"/>
        <v>18538.6</v>
      </c>
      <c r="AB11" s="16">
        <f t="shared" si="5"/>
        <v>18.114892660667</v>
      </c>
    </row>
    <row r="12" spans="2:28" ht="13.5">
      <c r="B12" s="8" t="s">
        <v>132</v>
      </c>
      <c r="C12" s="52">
        <v>91</v>
      </c>
      <c r="D12" s="52">
        <v>93</v>
      </c>
      <c r="E12" s="52">
        <v>122</v>
      </c>
      <c r="F12" s="52">
        <v>83</v>
      </c>
      <c r="G12" s="52">
        <v>93</v>
      </c>
      <c r="H12" s="52">
        <v>91</v>
      </c>
      <c r="I12" s="52">
        <v>105</v>
      </c>
      <c r="J12" s="52">
        <v>108</v>
      </c>
      <c r="K12" s="52">
        <v>109</v>
      </c>
      <c r="L12" s="52">
        <v>119</v>
      </c>
      <c r="M12" s="56">
        <f t="shared" si="2"/>
        <v>532</v>
      </c>
      <c r="N12" s="53">
        <f t="shared" si="0"/>
        <v>106.4</v>
      </c>
      <c r="O12" s="74">
        <f t="shared" si="3"/>
        <v>26.040137053352915</v>
      </c>
      <c r="P12" s="52">
        <v>23779</v>
      </c>
      <c r="Q12" s="52">
        <v>23405</v>
      </c>
      <c r="R12" s="52">
        <v>24600</v>
      </c>
      <c r="S12" s="52">
        <v>23889</v>
      </c>
      <c r="T12" s="52">
        <v>22828</v>
      </c>
      <c r="U12" s="52">
        <v>23788</v>
      </c>
      <c r="V12" s="52">
        <v>24083</v>
      </c>
      <c r="W12" s="52">
        <v>24449</v>
      </c>
      <c r="X12" s="56">
        <v>25226</v>
      </c>
      <c r="Y12" s="56">
        <v>26126</v>
      </c>
      <c r="Z12" s="56">
        <f t="shared" si="4"/>
        <v>123672</v>
      </c>
      <c r="AA12" s="53">
        <f t="shared" si="1"/>
        <v>24734.4</v>
      </c>
      <c r="AB12" s="16">
        <f t="shared" si="5"/>
        <v>24.169085099522174</v>
      </c>
    </row>
    <row r="13" spans="2:28" ht="13.5">
      <c r="B13" s="8" t="s">
        <v>133</v>
      </c>
      <c r="C13" s="52">
        <v>129</v>
      </c>
      <c r="D13" s="52">
        <v>130</v>
      </c>
      <c r="E13" s="52">
        <v>156</v>
      </c>
      <c r="F13" s="78">
        <v>136</v>
      </c>
      <c r="G13" s="78">
        <v>118</v>
      </c>
      <c r="H13" s="78">
        <v>137</v>
      </c>
      <c r="I13" s="78">
        <v>137</v>
      </c>
      <c r="J13" s="78">
        <v>130</v>
      </c>
      <c r="K13" s="78">
        <v>109</v>
      </c>
      <c r="L13" s="78">
        <v>135</v>
      </c>
      <c r="M13" s="56">
        <f t="shared" si="2"/>
        <v>648</v>
      </c>
      <c r="N13" s="53">
        <f t="shared" si="0"/>
        <v>129.6</v>
      </c>
      <c r="O13" s="74">
        <f t="shared" si="3"/>
        <v>31.718061674008812</v>
      </c>
      <c r="P13" s="52">
        <v>24786</v>
      </c>
      <c r="Q13" s="52">
        <v>24916</v>
      </c>
      <c r="R13" s="52">
        <v>24996</v>
      </c>
      <c r="S13" s="52">
        <v>24704</v>
      </c>
      <c r="T13" s="52">
        <v>24340</v>
      </c>
      <c r="U13" s="52">
        <v>24974</v>
      </c>
      <c r="V13" s="52">
        <v>25307</v>
      </c>
      <c r="W13" s="52">
        <v>25699</v>
      </c>
      <c r="X13" s="51">
        <v>26617</v>
      </c>
      <c r="Y13" s="51">
        <v>27342</v>
      </c>
      <c r="Z13" s="56">
        <f t="shared" si="4"/>
        <v>129939</v>
      </c>
      <c r="AA13" s="53">
        <f t="shared" si="1"/>
        <v>25987.8</v>
      </c>
      <c r="AB13" s="16">
        <f t="shared" si="5"/>
        <v>25.393838126227536</v>
      </c>
    </row>
    <row r="14" spans="2:28" ht="13.5">
      <c r="B14" s="8" t="s">
        <v>134</v>
      </c>
      <c r="C14" s="52">
        <v>55</v>
      </c>
      <c r="D14" s="52">
        <v>44</v>
      </c>
      <c r="E14" s="52">
        <v>43</v>
      </c>
      <c r="F14" s="52">
        <v>42</v>
      </c>
      <c r="G14" s="52">
        <v>52</v>
      </c>
      <c r="H14" s="52">
        <v>51</v>
      </c>
      <c r="I14" s="52">
        <v>64</v>
      </c>
      <c r="J14" s="52">
        <v>55</v>
      </c>
      <c r="K14" s="52">
        <v>48</v>
      </c>
      <c r="L14" s="52">
        <v>57</v>
      </c>
      <c r="M14" s="56">
        <f t="shared" si="2"/>
        <v>275</v>
      </c>
      <c r="N14" s="53">
        <f t="shared" si="0"/>
        <v>55</v>
      </c>
      <c r="O14" s="74">
        <f t="shared" si="3"/>
        <v>13.46059716103769</v>
      </c>
      <c r="P14" s="52">
        <v>13883</v>
      </c>
      <c r="Q14" s="52">
        <v>14299</v>
      </c>
      <c r="R14" s="52">
        <v>13942</v>
      </c>
      <c r="S14" s="52">
        <v>13277</v>
      </c>
      <c r="T14" s="52">
        <v>13213</v>
      </c>
      <c r="U14" s="52">
        <v>13430</v>
      </c>
      <c r="V14" s="52">
        <v>13724</v>
      </c>
      <c r="W14" s="52">
        <v>14078</v>
      </c>
      <c r="X14" s="56">
        <v>14894</v>
      </c>
      <c r="Y14" s="56">
        <v>15412</v>
      </c>
      <c r="Z14" s="56">
        <f t="shared" si="4"/>
        <v>71538</v>
      </c>
      <c r="AA14" s="53">
        <f t="shared" si="1"/>
        <v>14307.6</v>
      </c>
      <c r="AB14" s="16">
        <f t="shared" si="5"/>
        <v>13.980593908480637</v>
      </c>
    </row>
    <row r="15" spans="2:28" ht="14.25" thickBot="1">
      <c r="B15" s="7" t="s">
        <v>7</v>
      </c>
      <c r="C15" s="52">
        <v>0</v>
      </c>
      <c r="D15" s="52">
        <v>0</v>
      </c>
      <c r="E15" s="52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9">
        <f t="shared" si="2"/>
        <v>0</v>
      </c>
      <c r="N15" s="80">
        <f t="shared" si="0"/>
        <v>0</v>
      </c>
      <c r="O15" s="145">
        <f t="shared" si="3"/>
        <v>0</v>
      </c>
      <c r="P15" s="52">
        <v>0</v>
      </c>
      <c r="Q15" s="52">
        <v>75</v>
      </c>
      <c r="R15" s="52">
        <v>21</v>
      </c>
      <c r="S15" s="52">
        <v>20</v>
      </c>
      <c r="T15" s="52">
        <v>22</v>
      </c>
      <c r="U15" s="52">
        <v>36</v>
      </c>
      <c r="V15" s="52">
        <v>10</v>
      </c>
      <c r="W15" s="52">
        <v>12</v>
      </c>
      <c r="X15" s="51">
        <v>9</v>
      </c>
      <c r="Y15" s="51">
        <v>51</v>
      </c>
      <c r="Z15" s="79">
        <f t="shared" si="4"/>
        <v>118</v>
      </c>
      <c r="AA15" s="80">
        <f t="shared" si="1"/>
        <v>23.6</v>
      </c>
      <c r="AB15" s="146">
        <f t="shared" si="5"/>
        <v>0.023060612278798895</v>
      </c>
    </row>
    <row r="16" spans="2:28" ht="14.25" thickBot="1">
      <c r="B16" s="6" t="s">
        <v>126</v>
      </c>
      <c r="C16" s="54">
        <f>SUM(C9:C15)</f>
        <v>387</v>
      </c>
      <c r="D16" s="55">
        <f>SUM(D9:D15)</f>
        <v>369</v>
      </c>
      <c r="E16" s="55">
        <f>SUM(E9:E15)</f>
        <v>436</v>
      </c>
      <c r="F16" s="55">
        <f aca="true" t="shared" si="6" ref="F16:L16">SUM(F9:F15)</f>
        <v>372</v>
      </c>
      <c r="G16" s="55">
        <f t="shared" si="6"/>
        <v>373</v>
      </c>
      <c r="H16" s="55">
        <f t="shared" si="6"/>
        <v>398</v>
      </c>
      <c r="I16" s="55">
        <f t="shared" si="6"/>
        <v>425</v>
      </c>
      <c r="J16" s="55">
        <f t="shared" si="6"/>
        <v>405</v>
      </c>
      <c r="K16" s="55">
        <f t="shared" si="6"/>
        <v>366</v>
      </c>
      <c r="L16" s="55">
        <f t="shared" si="6"/>
        <v>449</v>
      </c>
      <c r="M16" s="55">
        <f t="shared" si="2"/>
        <v>2043</v>
      </c>
      <c r="N16" s="147">
        <f t="shared" si="0"/>
        <v>408.6</v>
      </c>
      <c r="O16" s="73">
        <f t="shared" si="3"/>
        <v>100</v>
      </c>
      <c r="P16" s="54">
        <f>SUM(P9:P15)</f>
        <v>96852</v>
      </c>
      <c r="Q16" s="55">
        <f>SUM(Q9:Q15)</f>
        <v>96654</v>
      </c>
      <c r="R16" s="55">
        <f aca="true" t="shared" si="7" ref="R16:Y16">SUM(R9:R15)</f>
        <v>99348</v>
      </c>
      <c r="S16" s="55">
        <f t="shared" si="7"/>
        <v>96120</v>
      </c>
      <c r="T16" s="55">
        <f t="shared" si="7"/>
        <v>94039</v>
      </c>
      <c r="U16" s="55">
        <f t="shared" si="7"/>
        <v>97009</v>
      </c>
      <c r="V16" s="55">
        <f t="shared" si="7"/>
        <v>99302</v>
      </c>
      <c r="W16" s="55">
        <f t="shared" si="7"/>
        <v>101411</v>
      </c>
      <c r="X16" s="55">
        <f t="shared" si="7"/>
        <v>104843</v>
      </c>
      <c r="Y16" s="55">
        <f t="shared" si="7"/>
        <v>109130</v>
      </c>
      <c r="Z16" s="55">
        <f t="shared" si="4"/>
        <v>511695</v>
      </c>
      <c r="AA16" s="147">
        <f t="shared" si="1"/>
        <v>102339</v>
      </c>
      <c r="AB16" s="17">
        <f t="shared" si="5"/>
        <v>100</v>
      </c>
    </row>
    <row r="17" ht="14.25" thickBot="1" thickTop="1"/>
    <row r="18" spans="2:28" ht="14.25" thickBot="1" thickTop="1">
      <c r="B18" s="19"/>
      <c r="C18" s="4" t="s">
        <v>103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12"/>
      <c r="O18" s="71"/>
      <c r="P18" s="4" t="s">
        <v>117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142"/>
      <c r="AB18" s="14" t="s">
        <v>118</v>
      </c>
    </row>
    <row r="19" spans="2:28" ht="13.5" thickBot="1">
      <c r="B19" s="2" t="s">
        <v>19</v>
      </c>
      <c r="C19" s="3">
        <f aca="true" t="shared" si="8" ref="C19:L19">C8</f>
        <v>1994</v>
      </c>
      <c r="D19" s="3">
        <f t="shared" si="8"/>
        <v>1995</v>
      </c>
      <c r="E19" s="3">
        <f t="shared" si="8"/>
        <v>1996</v>
      </c>
      <c r="F19" s="3">
        <f t="shared" si="8"/>
        <v>1997</v>
      </c>
      <c r="G19" s="3">
        <f t="shared" si="8"/>
        <v>1998</v>
      </c>
      <c r="H19" s="3">
        <f t="shared" si="8"/>
        <v>1999</v>
      </c>
      <c r="I19" s="3">
        <f t="shared" si="8"/>
        <v>2000</v>
      </c>
      <c r="J19" s="3">
        <f t="shared" si="8"/>
        <v>2001</v>
      </c>
      <c r="K19" s="3">
        <f t="shared" si="8"/>
        <v>2002</v>
      </c>
      <c r="L19" s="3">
        <f t="shared" si="8"/>
        <v>2003</v>
      </c>
      <c r="M19" s="3" t="s">
        <v>3</v>
      </c>
      <c r="N19" s="13" t="s">
        <v>4</v>
      </c>
      <c r="O19" s="72" t="s">
        <v>5</v>
      </c>
      <c r="P19" s="3"/>
      <c r="Q19" s="3"/>
      <c r="R19" s="3"/>
      <c r="S19" s="3"/>
      <c r="T19" s="3"/>
      <c r="U19" s="3"/>
      <c r="V19" s="3"/>
      <c r="W19" s="68"/>
      <c r="X19" s="3"/>
      <c r="Y19" s="3"/>
      <c r="Z19" s="3" t="s">
        <v>3</v>
      </c>
      <c r="AA19" s="143" t="s">
        <v>4</v>
      </c>
      <c r="AB19" s="15" t="s">
        <v>5</v>
      </c>
    </row>
    <row r="20" spans="2:28" ht="13.5">
      <c r="B20" s="77" t="s">
        <v>129</v>
      </c>
      <c r="C20" s="52">
        <v>15</v>
      </c>
      <c r="D20" s="52">
        <v>13</v>
      </c>
      <c r="E20" s="52">
        <v>14</v>
      </c>
      <c r="F20" s="78">
        <v>5</v>
      </c>
      <c r="G20" s="78">
        <v>4</v>
      </c>
      <c r="H20" s="78">
        <v>9</v>
      </c>
      <c r="I20" s="78">
        <v>6</v>
      </c>
      <c r="J20" s="78">
        <v>8</v>
      </c>
      <c r="K20" s="78">
        <v>9</v>
      </c>
      <c r="L20" s="78">
        <v>13</v>
      </c>
      <c r="M20" s="56">
        <f aca="true" t="shared" si="9" ref="M20:M27">SUM(H20:L20)</f>
        <v>45</v>
      </c>
      <c r="N20" s="53">
        <f aca="true" t="shared" si="10" ref="N20:N27">M20/5</f>
        <v>9</v>
      </c>
      <c r="O20" s="95">
        <f>M20/M$27*100</f>
        <v>2.40128068303095</v>
      </c>
      <c r="P20" s="52">
        <v>3015</v>
      </c>
      <c r="Q20" s="52">
        <v>2952</v>
      </c>
      <c r="R20" s="52">
        <v>2920</v>
      </c>
      <c r="S20" s="52">
        <v>2753</v>
      </c>
      <c r="T20" s="52">
        <v>2555</v>
      </c>
      <c r="U20" s="52">
        <v>2551</v>
      </c>
      <c r="V20" s="52">
        <v>2628</v>
      </c>
      <c r="W20" s="52">
        <v>2716</v>
      </c>
      <c r="X20" s="51">
        <v>2772</v>
      </c>
      <c r="Y20" s="51">
        <v>2766</v>
      </c>
      <c r="Z20" s="56">
        <f aca="true" t="shared" si="11" ref="Z20:Z27">SUM(U20:Y20)</f>
        <v>13433</v>
      </c>
      <c r="AA20" s="53">
        <f aca="true" t="shared" si="12" ref="AA20:AA27">Z20/5</f>
        <v>2686.6</v>
      </c>
      <c r="AB20" s="144">
        <f>Z20/Z$27*100</f>
        <v>7.001021514342895</v>
      </c>
    </row>
    <row r="21" spans="2:28" ht="13.5">
      <c r="B21" s="8" t="s">
        <v>130</v>
      </c>
      <c r="C21" s="52">
        <v>25</v>
      </c>
      <c r="D21" s="52">
        <v>19</v>
      </c>
      <c r="E21" s="52">
        <v>26</v>
      </c>
      <c r="F21" s="52">
        <v>31</v>
      </c>
      <c r="G21" s="52">
        <v>38</v>
      </c>
      <c r="H21" s="52">
        <v>23</v>
      </c>
      <c r="I21" s="52">
        <v>28</v>
      </c>
      <c r="J21" s="52">
        <v>26</v>
      </c>
      <c r="K21" s="52">
        <v>26</v>
      </c>
      <c r="L21" s="52">
        <v>39</v>
      </c>
      <c r="M21" s="56">
        <f t="shared" si="9"/>
        <v>142</v>
      </c>
      <c r="N21" s="53">
        <f t="shared" si="10"/>
        <v>28.4</v>
      </c>
      <c r="O21" s="74">
        <f aca="true" t="shared" si="13" ref="O21:O27">M21/M$27*100</f>
        <v>7.577374599786553</v>
      </c>
      <c r="P21" s="52">
        <v>3887</v>
      </c>
      <c r="Q21" s="52">
        <v>3572</v>
      </c>
      <c r="R21" s="52">
        <v>3873</v>
      </c>
      <c r="S21" s="52">
        <v>3411</v>
      </c>
      <c r="T21" s="52">
        <v>3428</v>
      </c>
      <c r="U21" s="52">
        <v>3440</v>
      </c>
      <c r="V21" s="52">
        <v>3482</v>
      </c>
      <c r="W21" s="52">
        <v>3604</v>
      </c>
      <c r="X21" s="56">
        <v>3541</v>
      </c>
      <c r="Y21" s="56">
        <v>3704</v>
      </c>
      <c r="Z21" s="56">
        <f t="shared" si="11"/>
        <v>17771</v>
      </c>
      <c r="AA21" s="53">
        <f t="shared" si="12"/>
        <v>3554.2</v>
      </c>
      <c r="AB21" s="16">
        <f aca="true" t="shared" si="14" ref="AB21:AB27">Z21/Z$27*100</f>
        <v>9.261903769179453</v>
      </c>
    </row>
    <row r="22" spans="2:28" ht="13.5">
      <c r="B22" s="8" t="s">
        <v>131</v>
      </c>
      <c r="C22" s="52">
        <v>65</v>
      </c>
      <c r="D22" s="52">
        <v>55</v>
      </c>
      <c r="E22" s="52">
        <v>63</v>
      </c>
      <c r="F22" s="78">
        <v>68</v>
      </c>
      <c r="G22" s="78">
        <v>60</v>
      </c>
      <c r="H22" s="78">
        <v>72</v>
      </c>
      <c r="I22" s="78">
        <v>74</v>
      </c>
      <c r="J22" s="78">
        <v>62</v>
      </c>
      <c r="K22" s="78">
        <v>57</v>
      </c>
      <c r="L22" s="78">
        <v>75</v>
      </c>
      <c r="M22" s="56">
        <f t="shared" si="9"/>
        <v>340</v>
      </c>
      <c r="N22" s="53">
        <f t="shared" si="10"/>
        <v>68</v>
      </c>
      <c r="O22" s="74">
        <f t="shared" si="13"/>
        <v>18.14300960512273</v>
      </c>
      <c r="P22" s="52">
        <v>7676</v>
      </c>
      <c r="Q22" s="52">
        <v>7433</v>
      </c>
      <c r="R22" s="52">
        <v>7663</v>
      </c>
      <c r="S22" s="52">
        <v>7269</v>
      </c>
      <c r="T22" s="52">
        <v>6901</v>
      </c>
      <c r="U22" s="52">
        <v>6847</v>
      </c>
      <c r="V22" s="52">
        <v>6868</v>
      </c>
      <c r="W22" s="52">
        <v>7034</v>
      </c>
      <c r="X22" s="51">
        <v>6899</v>
      </c>
      <c r="Y22" s="51">
        <v>6980</v>
      </c>
      <c r="Z22" s="56">
        <f t="shared" si="11"/>
        <v>34628</v>
      </c>
      <c r="AA22" s="53">
        <f t="shared" si="12"/>
        <v>6925.6</v>
      </c>
      <c r="AB22" s="16">
        <f t="shared" si="14"/>
        <v>18.047448298865913</v>
      </c>
    </row>
    <row r="23" spans="2:28" ht="13.5">
      <c r="B23" s="8" t="s">
        <v>132</v>
      </c>
      <c r="C23" s="52">
        <v>84</v>
      </c>
      <c r="D23" s="52">
        <v>82</v>
      </c>
      <c r="E23" s="52">
        <v>110</v>
      </c>
      <c r="F23" s="52">
        <v>75</v>
      </c>
      <c r="G23" s="52">
        <v>88</v>
      </c>
      <c r="H23" s="52">
        <v>83</v>
      </c>
      <c r="I23" s="52">
        <v>99</v>
      </c>
      <c r="J23" s="52">
        <v>101</v>
      </c>
      <c r="K23" s="52">
        <v>103</v>
      </c>
      <c r="L23" s="52">
        <v>114</v>
      </c>
      <c r="M23" s="56">
        <f t="shared" si="9"/>
        <v>500</v>
      </c>
      <c r="N23" s="53">
        <f t="shared" si="10"/>
        <v>100</v>
      </c>
      <c r="O23" s="74">
        <f t="shared" si="13"/>
        <v>26.680896478121664</v>
      </c>
      <c r="P23" s="52">
        <v>10795</v>
      </c>
      <c r="Q23" s="52">
        <v>10519</v>
      </c>
      <c r="R23" s="52">
        <v>10799</v>
      </c>
      <c r="S23" s="52">
        <v>10312</v>
      </c>
      <c r="T23" s="52">
        <v>9663</v>
      </c>
      <c r="U23" s="52">
        <v>9689</v>
      </c>
      <c r="V23" s="52">
        <v>9493</v>
      </c>
      <c r="W23" s="52">
        <v>9685</v>
      </c>
      <c r="X23" s="56">
        <v>9883</v>
      </c>
      <c r="Y23" s="56">
        <v>9735</v>
      </c>
      <c r="Z23" s="56">
        <f t="shared" si="11"/>
        <v>48485</v>
      </c>
      <c r="AA23" s="53">
        <f t="shared" si="12"/>
        <v>9697</v>
      </c>
      <c r="AB23" s="16">
        <f t="shared" si="14"/>
        <v>25.269450466977982</v>
      </c>
    </row>
    <row r="24" spans="2:28" ht="13.5">
      <c r="B24" s="8" t="s">
        <v>133</v>
      </c>
      <c r="C24" s="52">
        <v>118</v>
      </c>
      <c r="D24" s="52">
        <v>115</v>
      </c>
      <c r="E24" s="52">
        <v>141</v>
      </c>
      <c r="F24" s="78">
        <v>128</v>
      </c>
      <c r="G24" s="78">
        <v>113</v>
      </c>
      <c r="H24" s="78">
        <v>123</v>
      </c>
      <c r="I24" s="78">
        <v>122</v>
      </c>
      <c r="J24" s="78">
        <v>121</v>
      </c>
      <c r="K24" s="78">
        <v>105</v>
      </c>
      <c r="L24" s="78">
        <v>130</v>
      </c>
      <c r="M24" s="56">
        <f t="shared" si="9"/>
        <v>601</v>
      </c>
      <c r="N24" s="53">
        <f t="shared" si="10"/>
        <v>120.2</v>
      </c>
      <c r="O24" s="74">
        <f t="shared" si="13"/>
        <v>32.07043756670224</v>
      </c>
      <c r="P24" s="52">
        <v>11780</v>
      </c>
      <c r="Q24" s="52">
        <v>11496</v>
      </c>
      <c r="R24" s="52">
        <v>11483</v>
      </c>
      <c r="S24" s="52">
        <v>11050</v>
      </c>
      <c r="T24" s="52">
        <v>10537</v>
      </c>
      <c r="U24" s="52">
        <v>10595</v>
      </c>
      <c r="V24" s="52">
        <v>10292</v>
      </c>
      <c r="W24" s="52">
        <v>10366</v>
      </c>
      <c r="X24" s="51">
        <v>10569</v>
      </c>
      <c r="Y24" s="51">
        <v>10304</v>
      </c>
      <c r="Z24" s="56">
        <f t="shared" si="11"/>
        <v>52126</v>
      </c>
      <c r="AA24" s="53">
        <f t="shared" si="12"/>
        <v>10425.2</v>
      </c>
      <c r="AB24" s="16">
        <f t="shared" si="14"/>
        <v>27.167069713142094</v>
      </c>
    </row>
    <row r="25" spans="2:28" ht="13.5">
      <c r="B25" s="8" t="s">
        <v>134</v>
      </c>
      <c r="C25" s="52">
        <v>51</v>
      </c>
      <c r="D25" s="52">
        <v>35</v>
      </c>
      <c r="E25" s="52">
        <v>41</v>
      </c>
      <c r="F25" s="52">
        <v>39</v>
      </c>
      <c r="G25" s="52">
        <v>49</v>
      </c>
      <c r="H25" s="52">
        <v>47</v>
      </c>
      <c r="I25" s="52">
        <v>57</v>
      </c>
      <c r="J25" s="52">
        <v>50</v>
      </c>
      <c r="K25" s="52">
        <v>44</v>
      </c>
      <c r="L25" s="52">
        <v>48</v>
      </c>
      <c r="M25" s="56">
        <f t="shared" si="9"/>
        <v>246</v>
      </c>
      <c r="N25" s="53">
        <f t="shared" si="10"/>
        <v>49.2</v>
      </c>
      <c r="O25" s="74">
        <f t="shared" si="13"/>
        <v>13.127001067235858</v>
      </c>
      <c r="P25" s="52">
        <v>5891</v>
      </c>
      <c r="Q25" s="52">
        <v>6042</v>
      </c>
      <c r="R25" s="52">
        <v>5846</v>
      </c>
      <c r="S25" s="52">
        <v>5264</v>
      </c>
      <c r="T25" s="52">
        <v>5187</v>
      </c>
      <c r="U25" s="52">
        <v>4892</v>
      </c>
      <c r="V25" s="52">
        <v>4980</v>
      </c>
      <c r="W25" s="52">
        <v>5117</v>
      </c>
      <c r="X25" s="56">
        <v>5209</v>
      </c>
      <c r="Y25" s="56">
        <v>5217</v>
      </c>
      <c r="Z25" s="56">
        <f t="shared" si="11"/>
        <v>25415</v>
      </c>
      <c r="AA25" s="53">
        <f t="shared" si="12"/>
        <v>5083</v>
      </c>
      <c r="AB25" s="16">
        <f t="shared" si="14"/>
        <v>13.245809706470983</v>
      </c>
    </row>
    <row r="26" spans="2:28" ht="14.25" thickBot="1">
      <c r="B26" s="7" t="s">
        <v>7</v>
      </c>
      <c r="C26" s="52">
        <v>0</v>
      </c>
      <c r="D26" s="52">
        <v>0</v>
      </c>
      <c r="E26" s="52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9">
        <f t="shared" si="9"/>
        <v>0</v>
      </c>
      <c r="N26" s="80">
        <f t="shared" si="10"/>
        <v>0</v>
      </c>
      <c r="O26" s="145">
        <f t="shared" si="13"/>
        <v>0</v>
      </c>
      <c r="P26" s="52">
        <v>0</v>
      </c>
      <c r="Q26" s="52">
        <v>8</v>
      </c>
      <c r="R26" s="52">
        <v>5</v>
      </c>
      <c r="S26" s="52">
        <v>3</v>
      </c>
      <c r="T26" s="52">
        <v>3</v>
      </c>
      <c r="U26" s="52">
        <v>7</v>
      </c>
      <c r="V26" s="52">
        <v>0</v>
      </c>
      <c r="W26" s="52">
        <v>1</v>
      </c>
      <c r="X26" s="51">
        <v>2</v>
      </c>
      <c r="Y26" s="51">
        <v>4</v>
      </c>
      <c r="Z26" s="79">
        <f t="shared" si="11"/>
        <v>14</v>
      </c>
      <c r="AA26" s="80">
        <f t="shared" si="12"/>
        <v>2.8</v>
      </c>
      <c r="AB26" s="146">
        <f t="shared" si="14"/>
        <v>0.007296531020680454</v>
      </c>
    </row>
    <row r="27" spans="2:28" ht="14.25" thickBot="1">
      <c r="B27" s="6" t="s">
        <v>127</v>
      </c>
      <c r="C27" s="54">
        <f>SUM(C20:C26)</f>
        <v>358</v>
      </c>
      <c r="D27" s="55">
        <f>SUM(D20:D26)</f>
        <v>319</v>
      </c>
      <c r="E27" s="55">
        <f>SUM(E20:E26)</f>
        <v>395</v>
      </c>
      <c r="F27" s="55">
        <f aca="true" t="shared" si="15" ref="F27:L27">SUM(F20:F26)</f>
        <v>346</v>
      </c>
      <c r="G27" s="55">
        <f t="shared" si="15"/>
        <v>352</v>
      </c>
      <c r="H27" s="55">
        <f t="shared" si="15"/>
        <v>357</v>
      </c>
      <c r="I27" s="55">
        <f t="shared" si="15"/>
        <v>386</v>
      </c>
      <c r="J27" s="55">
        <f t="shared" si="15"/>
        <v>368</v>
      </c>
      <c r="K27" s="55">
        <f t="shared" si="15"/>
        <v>344</v>
      </c>
      <c r="L27" s="55">
        <f t="shared" si="15"/>
        <v>419</v>
      </c>
      <c r="M27" s="55">
        <f t="shared" si="9"/>
        <v>1874</v>
      </c>
      <c r="N27" s="147">
        <f t="shared" si="10"/>
        <v>374.8</v>
      </c>
      <c r="O27" s="73">
        <f t="shared" si="13"/>
        <v>100</v>
      </c>
      <c r="P27" s="54">
        <f>SUM(P20:P26)</f>
        <v>43044</v>
      </c>
      <c r="Q27" s="55">
        <f>SUM(Q20:Q26)</f>
        <v>42022</v>
      </c>
      <c r="R27" s="55">
        <f aca="true" t="shared" si="16" ref="R27:Y27">SUM(R20:R26)</f>
        <v>42589</v>
      </c>
      <c r="S27" s="55">
        <f t="shared" si="16"/>
        <v>40062</v>
      </c>
      <c r="T27" s="55">
        <f t="shared" si="16"/>
        <v>38274</v>
      </c>
      <c r="U27" s="55">
        <f t="shared" si="16"/>
        <v>38021</v>
      </c>
      <c r="V27" s="55">
        <f t="shared" si="16"/>
        <v>37743</v>
      </c>
      <c r="W27" s="55">
        <f t="shared" si="16"/>
        <v>38523</v>
      </c>
      <c r="X27" s="55">
        <f t="shared" si="16"/>
        <v>38875</v>
      </c>
      <c r="Y27" s="55">
        <f t="shared" si="16"/>
        <v>38710</v>
      </c>
      <c r="Z27" s="55">
        <f t="shared" si="11"/>
        <v>191872</v>
      </c>
      <c r="AA27" s="147">
        <f t="shared" si="12"/>
        <v>38374.4</v>
      </c>
      <c r="AB27" s="17">
        <f t="shared" si="14"/>
        <v>100</v>
      </c>
    </row>
    <row r="28" ht="14.25" thickBot="1" thickTop="1"/>
    <row r="29" spans="2:28" ht="14.25" thickBot="1" thickTop="1">
      <c r="B29" s="19"/>
      <c r="C29" s="4" t="s">
        <v>103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71"/>
      <c r="P29" s="4" t="s">
        <v>117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142"/>
      <c r="AB29" s="14" t="s">
        <v>118</v>
      </c>
    </row>
    <row r="30" spans="2:28" ht="13.5" thickBot="1">
      <c r="B30" s="2" t="s">
        <v>19</v>
      </c>
      <c r="C30" s="3">
        <f aca="true" t="shared" si="17" ref="C30:L30">C19</f>
        <v>1994</v>
      </c>
      <c r="D30" s="3">
        <f t="shared" si="17"/>
        <v>1995</v>
      </c>
      <c r="E30" s="3">
        <f t="shared" si="17"/>
        <v>1996</v>
      </c>
      <c r="F30" s="3">
        <f t="shared" si="17"/>
        <v>1997</v>
      </c>
      <c r="G30" s="3">
        <f t="shared" si="17"/>
        <v>1998</v>
      </c>
      <c r="H30" s="3">
        <f t="shared" si="17"/>
        <v>1999</v>
      </c>
      <c r="I30" s="3">
        <f t="shared" si="17"/>
        <v>2000</v>
      </c>
      <c r="J30" s="3">
        <f t="shared" si="17"/>
        <v>2001</v>
      </c>
      <c r="K30" s="3">
        <f t="shared" si="17"/>
        <v>2002</v>
      </c>
      <c r="L30" s="3">
        <f t="shared" si="17"/>
        <v>2003</v>
      </c>
      <c r="M30" s="3" t="s">
        <v>3</v>
      </c>
      <c r="N30" s="13" t="s">
        <v>4</v>
      </c>
      <c r="O30" s="72" t="s">
        <v>5</v>
      </c>
      <c r="P30" s="3">
        <v>1994</v>
      </c>
      <c r="Q30" s="3">
        <v>1995</v>
      </c>
      <c r="R30" s="3">
        <v>1996</v>
      </c>
      <c r="S30" s="3">
        <v>1997</v>
      </c>
      <c r="T30" s="3">
        <v>1998</v>
      </c>
      <c r="U30" s="3">
        <v>1999</v>
      </c>
      <c r="V30" s="3">
        <v>2000</v>
      </c>
      <c r="W30" s="68">
        <v>2001</v>
      </c>
      <c r="X30" s="3">
        <v>2002</v>
      </c>
      <c r="Y30" s="3">
        <v>2003</v>
      </c>
      <c r="Z30" s="3" t="s">
        <v>3</v>
      </c>
      <c r="AA30" s="143" t="s">
        <v>4</v>
      </c>
      <c r="AB30" s="15" t="s">
        <v>5</v>
      </c>
    </row>
    <row r="31" spans="2:28" ht="13.5">
      <c r="B31" s="77" t="s">
        <v>129</v>
      </c>
      <c r="C31" s="52">
        <v>1</v>
      </c>
      <c r="D31" s="52">
        <v>1</v>
      </c>
      <c r="E31" s="52">
        <v>1</v>
      </c>
      <c r="F31" s="78">
        <v>0</v>
      </c>
      <c r="G31" s="78">
        <v>1</v>
      </c>
      <c r="H31" s="78">
        <v>0</v>
      </c>
      <c r="I31" s="78">
        <v>1</v>
      </c>
      <c r="J31" s="78">
        <v>2</v>
      </c>
      <c r="K31" s="78">
        <v>1</v>
      </c>
      <c r="L31" s="78">
        <v>2</v>
      </c>
      <c r="M31" s="56">
        <f aca="true" t="shared" si="18" ref="M31:M38">SUM(H31:L31)</f>
        <v>6</v>
      </c>
      <c r="N31" s="53">
        <f aca="true" t="shared" si="19" ref="N31:N38">M31/5</f>
        <v>1.2</v>
      </c>
      <c r="O31" s="95">
        <f>M31/M$38*100</f>
        <v>8.21917808219178</v>
      </c>
      <c r="P31" s="52">
        <v>107</v>
      </c>
      <c r="Q31" s="52">
        <v>109</v>
      </c>
      <c r="R31" s="52">
        <v>86</v>
      </c>
      <c r="S31" s="52">
        <v>97</v>
      </c>
      <c r="T31" s="52">
        <v>72</v>
      </c>
      <c r="U31" s="52">
        <v>94</v>
      </c>
      <c r="V31" s="52">
        <v>107</v>
      </c>
      <c r="W31" s="52">
        <v>105</v>
      </c>
      <c r="X31" s="51">
        <v>103</v>
      </c>
      <c r="Y31" s="51">
        <v>116</v>
      </c>
      <c r="Z31" s="56">
        <f aca="true" t="shared" si="20" ref="Z31:Z38">SUM(U31:Y31)</f>
        <v>525</v>
      </c>
      <c r="AA31" s="53">
        <f aca="true" t="shared" si="21" ref="AA31:AA38">Z31/5</f>
        <v>105</v>
      </c>
      <c r="AB31" s="144">
        <f>Z31/Z$38*100</f>
        <v>17.899761336515514</v>
      </c>
    </row>
    <row r="32" spans="2:28" ht="13.5">
      <c r="B32" s="8" t="s">
        <v>130</v>
      </c>
      <c r="C32" s="52">
        <v>0</v>
      </c>
      <c r="D32" s="52">
        <v>1</v>
      </c>
      <c r="E32" s="52">
        <v>3</v>
      </c>
      <c r="F32" s="52">
        <v>0</v>
      </c>
      <c r="G32" s="52">
        <v>1</v>
      </c>
      <c r="H32" s="52">
        <v>1</v>
      </c>
      <c r="I32" s="52">
        <v>4</v>
      </c>
      <c r="J32" s="52">
        <v>1</v>
      </c>
      <c r="K32" s="52">
        <v>2</v>
      </c>
      <c r="L32" s="52">
        <v>2</v>
      </c>
      <c r="M32" s="56">
        <f t="shared" si="18"/>
        <v>10</v>
      </c>
      <c r="N32" s="53">
        <f t="shared" si="19"/>
        <v>2</v>
      </c>
      <c r="O32" s="74">
        <f aca="true" t="shared" si="22" ref="O32:O38">M32/M$38*100</f>
        <v>13.698630136986301</v>
      </c>
      <c r="P32" s="52">
        <v>72</v>
      </c>
      <c r="Q32" s="52">
        <v>61</v>
      </c>
      <c r="R32" s="52">
        <v>64</v>
      </c>
      <c r="S32" s="52">
        <v>62</v>
      </c>
      <c r="T32" s="52">
        <v>77</v>
      </c>
      <c r="U32" s="52">
        <v>57</v>
      </c>
      <c r="V32" s="52">
        <v>71</v>
      </c>
      <c r="W32" s="52">
        <v>73</v>
      </c>
      <c r="X32" s="56">
        <v>64</v>
      </c>
      <c r="Y32" s="56">
        <v>63</v>
      </c>
      <c r="Z32" s="56">
        <f t="shared" si="20"/>
        <v>328</v>
      </c>
      <c r="AA32" s="53">
        <f t="shared" si="21"/>
        <v>65.6</v>
      </c>
      <c r="AB32" s="16">
        <f aca="true" t="shared" si="23" ref="AB32:AB38">Z32/Z$38*100</f>
        <v>11.18308898738493</v>
      </c>
    </row>
    <row r="33" spans="2:28" ht="13.5">
      <c r="B33" s="8" t="s">
        <v>131</v>
      </c>
      <c r="C33" s="52">
        <v>1</v>
      </c>
      <c r="D33" s="52">
        <v>2</v>
      </c>
      <c r="E33" s="52">
        <v>2</v>
      </c>
      <c r="F33" s="78">
        <v>2</v>
      </c>
      <c r="G33" s="78">
        <v>2</v>
      </c>
      <c r="H33" s="78">
        <v>6</v>
      </c>
      <c r="I33" s="78">
        <v>0</v>
      </c>
      <c r="J33" s="78">
        <v>1</v>
      </c>
      <c r="K33" s="78">
        <v>0</v>
      </c>
      <c r="L33" s="78">
        <v>0</v>
      </c>
      <c r="M33" s="56">
        <f t="shared" si="18"/>
        <v>7</v>
      </c>
      <c r="N33" s="53">
        <f t="shared" si="19"/>
        <v>1.4</v>
      </c>
      <c r="O33" s="74">
        <f t="shared" si="22"/>
        <v>9.58904109589041</v>
      </c>
      <c r="P33" s="52">
        <v>74</v>
      </c>
      <c r="Q33" s="52">
        <v>65</v>
      </c>
      <c r="R33" s="52">
        <v>72</v>
      </c>
      <c r="S33" s="52">
        <v>69</v>
      </c>
      <c r="T33" s="52">
        <v>77</v>
      </c>
      <c r="U33" s="52">
        <v>69</v>
      </c>
      <c r="V33" s="52">
        <v>67</v>
      </c>
      <c r="W33" s="52">
        <v>72</v>
      </c>
      <c r="X33" s="51">
        <v>68</v>
      </c>
      <c r="Y33" s="51">
        <v>73</v>
      </c>
      <c r="Z33" s="56">
        <f t="shared" si="20"/>
        <v>349</v>
      </c>
      <c r="AA33" s="53">
        <f t="shared" si="21"/>
        <v>69.8</v>
      </c>
      <c r="AB33" s="16">
        <f t="shared" si="23"/>
        <v>11.89907944084555</v>
      </c>
    </row>
    <row r="34" spans="2:28" ht="13.5">
      <c r="B34" s="8" t="s">
        <v>132</v>
      </c>
      <c r="C34" s="52">
        <v>3</v>
      </c>
      <c r="D34" s="52">
        <v>3</v>
      </c>
      <c r="E34" s="52">
        <v>3</v>
      </c>
      <c r="F34" s="52">
        <v>1</v>
      </c>
      <c r="G34" s="52">
        <v>2</v>
      </c>
      <c r="H34" s="52">
        <v>4</v>
      </c>
      <c r="I34" s="52">
        <v>1</v>
      </c>
      <c r="J34" s="52">
        <v>0</v>
      </c>
      <c r="K34" s="52">
        <v>4</v>
      </c>
      <c r="L34" s="52">
        <v>0</v>
      </c>
      <c r="M34" s="56">
        <f t="shared" si="18"/>
        <v>9</v>
      </c>
      <c r="N34" s="53">
        <f t="shared" si="19"/>
        <v>1.8</v>
      </c>
      <c r="O34" s="74">
        <f t="shared" si="22"/>
        <v>12.32876712328767</v>
      </c>
      <c r="P34" s="52">
        <v>131</v>
      </c>
      <c r="Q34" s="52">
        <v>117</v>
      </c>
      <c r="R34" s="52">
        <v>111</v>
      </c>
      <c r="S34" s="52">
        <v>116</v>
      </c>
      <c r="T34" s="52">
        <v>113</v>
      </c>
      <c r="U34" s="52">
        <v>108</v>
      </c>
      <c r="V34" s="52">
        <v>103</v>
      </c>
      <c r="W34" s="52">
        <v>112</v>
      </c>
      <c r="X34" s="56">
        <v>123</v>
      </c>
      <c r="Y34" s="56">
        <v>97</v>
      </c>
      <c r="Z34" s="56">
        <f t="shared" si="20"/>
        <v>543</v>
      </c>
      <c r="AA34" s="53">
        <f t="shared" si="21"/>
        <v>108.6</v>
      </c>
      <c r="AB34" s="16">
        <f t="shared" si="23"/>
        <v>18.513467439481758</v>
      </c>
    </row>
    <row r="35" spans="2:28" ht="13.5">
      <c r="B35" s="8" t="s">
        <v>133</v>
      </c>
      <c r="C35" s="52">
        <v>5</v>
      </c>
      <c r="D35" s="52">
        <v>5</v>
      </c>
      <c r="E35" s="52">
        <v>5</v>
      </c>
      <c r="F35" s="78">
        <v>4</v>
      </c>
      <c r="G35" s="78">
        <v>2</v>
      </c>
      <c r="H35" s="78">
        <v>7</v>
      </c>
      <c r="I35" s="78">
        <v>7</v>
      </c>
      <c r="J35" s="78">
        <v>4</v>
      </c>
      <c r="K35" s="78">
        <v>4</v>
      </c>
      <c r="L35" s="78">
        <v>2</v>
      </c>
      <c r="M35" s="56">
        <f t="shared" si="18"/>
        <v>24</v>
      </c>
      <c r="N35" s="53">
        <f t="shared" si="19"/>
        <v>4.8</v>
      </c>
      <c r="O35" s="74">
        <f t="shared" si="22"/>
        <v>32.87671232876712</v>
      </c>
      <c r="P35" s="52">
        <v>113</v>
      </c>
      <c r="Q35" s="52">
        <v>135</v>
      </c>
      <c r="R35" s="52">
        <v>130</v>
      </c>
      <c r="S35" s="52">
        <v>119</v>
      </c>
      <c r="T35" s="52">
        <v>105</v>
      </c>
      <c r="U35" s="52">
        <v>115</v>
      </c>
      <c r="V35" s="52">
        <v>118</v>
      </c>
      <c r="W35" s="52">
        <v>128</v>
      </c>
      <c r="X35" s="51">
        <v>122</v>
      </c>
      <c r="Y35" s="51">
        <v>128</v>
      </c>
      <c r="Z35" s="56">
        <f t="shared" si="20"/>
        <v>611</v>
      </c>
      <c r="AA35" s="53">
        <f t="shared" si="21"/>
        <v>122.2</v>
      </c>
      <c r="AB35" s="16">
        <f t="shared" si="23"/>
        <v>20.831912717354246</v>
      </c>
    </row>
    <row r="36" spans="2:28" ht="13.5">
      <c r="B36" s="8" t="s">
        <v>134</v>
      </c>
      <c r="C36" s="52">
        <v>2</v>
      </c>
      <c r="D36" s="52">
        <v>7</v>
      </c>
      <c r="E36" s="52">
        <v>2</v>
      </c>
      <c r="F36" s="52">
        <v>2</v>
      </c>
      <c r="G36" s="52">
        <v>2</v>
      </c>
      <c r="H36" s="52">
        <v>1</v>
      </c>
      <c r="I36" s="52">
        <v>4</v>
      </c>
      <c r="J36" s="52">
        <v>2</v>
      </c>
      <c r="K36" s="52">
        <v>4</v>
      </c>
      <c r="L36" s="52">
        <v>6</v>
      </c>
      <c r="M36" s="56">
        <f t="shared" si="18"/>
        <v>17</v>
      </c>
      <c r="N36" s="53">
        <f t="shared" si="19"/>
        <v>3.4</v>
      </c>
      <c r="O36" s="74">
        <f t="shared" si="22"/>
        <v>23.28767123287671</v>
      </c>
      <c r="P36" s="52">
        <v>108</v>
      </c>
      <c r="Q36" s="52">
        <v>126</v>
      </c>
      <c r="R36" s="52">
        <v>100</v>
      </c>
      <c r="S36" s="52">
        <v>107</v>
      </c>
      <c r="T36" s="52">
        <v>107</v>
      </c>
      <c r="U36" s="52">
        <v>112</v>
      </c>
      <c r="V36" s="52">
        <v>108</v>
      </c>
      <c r="W36" s="52">
        <v>112</v>
      </c>
      <c r="X36" s="56">
        <v>126</v>
      </c>
      <c r="Y36" s="56">
        <v>119</v>
      </c>
      <c r="Z36" s="56">
        <f t="shared" si="20"/>
        <v>577</v>
      </c>
      <c r="AA36" s="53">
        <f t="shared" si="21"/>
        <v>115.4</v>
      </c>
      <c r="AB36" s="16">
        <f t="shared" si="23"/>
        <v>19.672690078418</v>
      </c>
    </row>
    <row r="37" spans="2:28" ht="14.25" thickBot="1">
      <c r="B37" s="7" t="s">
        <v>7</v>
      </c>
      <c r="C37" s="52">
        <v>0</v>
      </c>
      <c r="D37" s="52">
        <v>0</v>
      </c>
      <c r="E37" s="52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9">
        <f t="shared" si="18"/>
        <v>0</v>
      </c>
      <c r="N37" s="80">
        <f t="shared" si="19"/>
        <v>0</v>
      </c>
      <c r="O37" s="145">
        <f t="shared" si="22"/>
        <v>0</v>
      </c>
      <c r="P37" s="52">
        <v>0</v>
      </c>
      <c r="Q37" s="52">
        <v>1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1">
        <v>0</v>
      </c>
      <c r="Y37" s="51">
        <v>0</v>
      </c>
      <c r="Z37" s="79">
        <f t="shared" si="20"/>
        <v>0</v>
      </c>
      <c r="AA37" s="80">
        <f t="shared" si="21"/>
        <v>0</v>
      </c>
      <c r="AB37" s="146">
        <f t="shared" si="23"/>
        <v>0</v>
      </c>
    </row>
    <row r="38" spans="2:28" ht="14.25" thickBot="1">
      <c r="B38" s="6" t="s">
        <v>128</v>
      </c>
      <c r="C38" s="54">
        <f>SUM(C31:C37)</f>
        <v>12</v>
      </c>
      <c r="D38" s="55">
        <f>SUM(D31:D37)</f>
        <v>19</v>
      </c>
      <c r="E38" s="55">
        <f>SUM(E31:E37)</f>
        <v>16</v>
      </c>
      <c r="F38" s="55">
        <f aca="true" t="shared" si="24" ref="F38:K38">SUM(F31:F37)</f>
        <v>9</v>
      </c>
      <c r="G38" s="55">
        <f t="shared" si="24"/>
        <v>10</v>
      </c>
      <c r="H38" s="55">
        <f t="shared" si="24"/>
        <v>19</v>
      </c>
      <c r="I38" s="55">
        <f t="shared" si="24"/>
        <v>17</v>
      </c>
      <c r="J38" s="55">
        <f t="shared" si="24"/>
        <v>10</v>
      </c>
      <c r="K38" s="55">
        <f t="shared" si="24"/>
        <v>15</v>
      </c>
      <c r="L38" s="55">
        <f>SUM(L31:L37)</f>
        <v>12</v>
      </c>
      <c r="M38" s="55">
        <f t="shared" si="18"/>
        <v>73</v>
      </c>
      <c r="N38" s="147">
        <f t="shared" si="19"/>
        <v>14.6</v>
      </c>
      <c r="O38" s="73">
        <f t="shared" si="22"/>
        <v>100</v>
      </c>
      <c r="P38" s="54">
        <f>SUM(P31:P37)</f>
        <v>605</v>
      </c>
      <c r="Q38" s="55">
        <f>SUM(Q31:Q37)</f>
        <v>614</v>
      </c>
      <c r="R38" s="55">
        <f aca="true" t="shared" si="25" ref="R38:Y38">SUM(R31:R37)</f>
        <v>563</v>
      </c>
      <c r="S38" s="55">
        <f t="shared" si="25"/>
        <v>570</v>
      </c>
      <c r="T38" s="55">
        <f t="shared" si="25"/>
        <v>551</v>
      </c>
      <c r="U38" s="55">
        <f t="shared" si="25"/>
        <v>555</v>
      </c>
      <c r="V38" s="55">
        <f t="shared" si="25"/>
        <v>574</v>
      </c>
      <c r="W38" s="55">
        <f t="shared" si="25"/>
        <v>602</v>
      </c>
      <c r="X38" s="55">
        <f t="shared" si="25"/>
        <v>606</v>
      </c>
      <c r="Y38" s="55">
        <f t="shared" si="25"/>
        <v>596</v>
      </c>
      <c r="Z38" s="55">
        <f t="shared" si="20"/>
        <v>2933</v>
      </c>
      <c r="AA38" s="147">
        <f t="shared" si="21"/>
        <v>586.6</v>
      </c>
      <c r="AB38" s="17">
        <f t="shared" si="23"/>
        <v>100</v>
      </c>
    </row>
    <row r="39" ht="13.5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AB74"/>
  <sheetViews>
    <sheetView workbookViewId="0" topLeftCell="A49">
      <selection activeCell="P54" sqref="P54:Y73"/>
    </sheetView>
  </sheetViews>
  <sheetFormatPr defaultColWidth="9.140625" defaultRowHeight="12.75"/>
  <cols>
    <col min="1" max="1" width="1.1484375" style="0" customWidth="1"/>
    <col min="2" max="2" width="18.28125" style="0" customWidth="1"/>
    <col min="3" max="7" width="0" style="0" hidden="1" customWidth="1"/>
    <col min="13" max="13" width="0" style="0" hidden="1" customWidth="1"/>
    <col min="16" max="27" width="0" style="0" hidden="1" customWidth="1"/>
  </cols>
  <sheetData>
    <row r="1" spans="2:24" ht="12.75">
      <c r="B1" s="1" t="s">
        <v>0</v>
      </c>
      <c r="N1" s="10"/>
      <c r="W1" s="96"/>
      <c r="X1" s="96"/>
    </row>
    <row r="2" spans="2:14" ht="12.75">
      <c r="B2" s="1" t="s">
        <v>1</v>
      </c>
      <c r="N2" s="10"/>
    </row>
    <row r="3" spans="2:14" ht="12.75">
      <c r="B3" s="1" t="s">
        <v>2</v>
      </c>
      <c r="N3" s="10"/>
    </row>
    <row r="4" spans="2:28" ht="12.75">
      <c r="B4" s="97" t="s">
        <v>135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5" ht="18.75">
      <c r="B5" s="5" t="str">
        <f>Summary!B5</f>
        <v>Montgomery County - Pedestrian On Foot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1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2:25" ht="15.75" thickBot="1">
      <c r="B6" s="22" t="s">
        <v>136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2:28" ht="16.5" thickBot="1" thickTop="1">
      <c r="B7" s="33"/>
      <c r="C7" s="34" t="s">
        <v>103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148"/>
      <c r="P7" s="34" t="s">
        <v>117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106"/>
      <c r="AB7" s="36" t="s">
        <v>118</v>
      </c>
    </row>
    <row r="8" spans="2:28" ht="15.75" thickBot="1">
      <c r="B8" s="37" t="s">
        <v>66</v>
      </c>
      <c r="C8" s="38">
        <v>1994</v>
      </c>
      <c r="D8" s="84">
        <v>1995</v>
      </c>
      <c r="E8" s="84">
        <v>1996</v>
      </c>
      <c r="F8" s="84">
        <v>1997</v>
      </c>
      <c r="G8" s="84">
        <v>1998</v>
      </c>
      <c r="H8" s="84">
        <v>1999</v>
      </c>
      <c r="I8" s="39">
        <v>2000</v>
      </c>
      <c r="J8" s="70">
        <v>2001</v>
      </c>
      <c r="K8" s="84">
        <v>2002</v>
      </c>
      <c r="L8" s="84">
        <v>2003</v>
      </c>
      <c r="M8" s="39" t="s">
        <v>3</v>
      </c>
      <c r="N8" s="40" t="s">
        <v>4</v>
      </c>
      <c r="O8" s="149" t="s">
        <v>5</v>
      </c>
      <c r="P8" s="38">
        <v>1994</v>
      </c>
      <c r="Q8" s="84">
        <v>1995</v>
      </c>
      <c r="R8" s="84">
        <v>1996</v>
      </c>
      <c r="S8" s="84">
        <v>1997</v>
      </c>
      <c r="T8" s="84">
        <v>1998</v>
      </c>
      <c r="U8" s="84">
        <v>1999</v>
      </c>
      <c r="V8" s="39">
        <v>2000</v>
      </c>
      <c r="W8" s="70">
        <v>2001</v>
      </c>
      <c r="X8" s="39">
        <v>2002</v>
      </c>
      <c r="Y8" s="39">
        <v>2003</v>
      </c>
      <c r="Z8" s="39" t="s">
        <v>3</v>
      </c>
      <c r="AA8" s="113" t="s">
        <v>4</v>
      </c>
      <c r="AB8" s="41" t="s">
        <v>5</v>
      </c>
    </row>
    <row r="9" spans="2:28" ht="15">
      <c r="B9" s="44" t="s">
        <v>67</v>
      </c>
      <c r="C9" s="62">
        <v>1</v>
      </c>
      <c r="D9" s="62">
        <v>1</v>
      </c>
      <c r="E9" s="62">
        <v>0</v>
      </c>
      <c r="F9" s="62">
        <v>1</v>
      </c>
      <c r="G9" s="62">
        <v>2</v>
      </c>
      <c r="H9" s="62">
        <v>0</v>
      </c>
      <c r="I9" s="62">
        <v>0</v>
      </c>
      <c r="J9" s="62">
        <v>0</v>
      </c>
      <c r="K9" s="75">
        <v>1</v>
      </c>
      <c r="L9" s="75">
        <v>1</v>
      </c>
      <c r="M9" s="63">
        <f>SUM(H9:L9)</f>
        <v>2</v>
      </c>
      <c r="N9" s="67">
        <f aca="true" t="shared" si="0" ref="N9:N28">M9/5</f>
        <v>0.4</v>
      </c>
      <c r="O9" s="115">
        <f>M9/M$28*100</f>
        <v>0.08873114463176575</v>
      </c>
      <c r="P9" s="62">
        <v>512</v>
      </c>
      <c r="Q9" s="62">
        <v>459</v>
      </c>
      <c r="R9" s="62">
        <v>495</v>
      </c>
      <c r="S9" s="62">
        <v>471</v>
      </c>
      <c r="T9" s="62">
        <v>439</v>
      </c>
      <c r="U9" s="62">
        <v>381</v>
      </c>
      <c r="V9" s="62">
        <v>374</v>
      </c>
      <c r="W9" s="62">
        <v>448</v>
      </c>
      <c r="X9" s="63">
        <v>449</v>
      </c>
      <c r="Y9" s="63">
        <v>489</v>
      </c>
      <c r="Z9" s="63">
        <f>SUM(U9:Y9)</f>
        <v>2141</v>
      </c>
      <c r="AA9" s="67">
        <f aca="true" t="shared" si="1" ref="AA9:AA28">Z9/5</f>
        <v>428.2</v>
      </c>
      <c r="AB9" s="116">
        <f>Z9/Z$28*100</f>
        <v>0.22423097990299734</v>
      </c>
    </row>
    <row r="10" spans="2:28" ht="15">
      <c r="B10" s="47" t="s">
        <v>137</v>
      </c>
      <c r="C10" s="62">
        <v>8</v>
      </c>
      <c r="D10" s="62">
        <v>6</v>
      </c>
      <c r="E10" s="62">
        <v>8</v>
      </c>
      <c r="F10" s="62">
        <v>6</v>
      </c>
      <c r="G10" s="62">
        <v>2</v>
      </c>
      <c r="H10" s="62">
        <v>4</v>
      </c>
      <c r="I10" s="62">
        <v>5</v>
      </c>
      <c r="J10" s="62">
        <v>5</v>
      </c>
      <c r="K10" s="62">
        <v>5</v>
      </c>
      <c r="L10" s="62">
        <v>8</v>
      </c>
      <c r="M10" s="64">
        <f aca="true" t="shared" si="2" ref="M10:M28">SUM(H10:L10)</f>
        <v>27</v>
      </c>
      <c r="N10" s="64">
        <f t="shared" si="0"/>
        <v>5.4</v>
      </c>
      <c r="O10" s="117">
        <f aca="true" t="shared" si="3" ref="O10:O28">M10/M$28*100</f>
        <v>1.1978704525288377</v>
      </c>
      <c r="P10" s="62">
        <v>3375</v>
      </c>
      <c r="Q10" s="62">
        <v>3479</v>
      </c>
      <c r="R10" s="62">
        <v>3507</v>
      </c>
      <c r="S10" s="62">
        <v>3685</v>
      </c>
      <c r="T10" s="62">
        <v>3547</v>
      </c>
      <c r="U10" s="62">
        <v>3630</v>
      </c>
      <c r="V10" s="62">
        <v>2930</v>
      </c>
      <c r="W10" s="62">
        <v>3255</v>
      </c>
      <c r="X10" s="64">
        <v>3476</v>
      </c>
      <c r="Y10" s="64">
        <v>3335</v>
      </c>
      <c r="Z10" s="64">
        <f aca="true" t="shared" si="4" ref="Z10:Z28">SUM(U10:Y10)</f>
        <v>16626</v>
      </c>
      <c r="AA10" s="64">
        <f t="shared" si="1"/>
        <v>3325.2</v>
      </c>
      <c r="AB10" s="43">
        <f aca="true" t="shared" si="5" ref="AB10:AB28">Z10/Z$28*100</f>
        <v>1.7412724296437334</v>
      </c>
    </row>
    <row r="11" spans="2:28" ht="15">
      <c r="B11" s="47" t="s">
        <v>68</v>
      </c>
      <c r="C11" s="62">
        <v>7</v>
      </c>
      <c r="D11" s="62">
        <v>14</v>
      </c>
      <c r="E11" s="62">
        <v>5</v>
      </c>
      <c r="F11" s="62">
        <v>6</v>
      </c>
      <c r="G11" s="62">
        <v>7</v>
      </c>
      <c r="H11" s="62">
        <v>8</v>
      </c>
      <c r="I11" s="62">
        <v>10</v>
      </c>
      <c r="J11" s="62">
        <v>8</v>
      </c>
      <c r="K11" s="75">
        <v>21</v>
      </c>
      <c r="L11" s="75">
        <v>7</v>
      </c>
      <c r="M11" s="64">
        <f t="shared" si="2"/>
        <v>54</v>
      </c>
      <c r="N11" s="64">
        <f t="shared" si="0"/>
        <v>10.8</v>
      </c>
      <c r="O11" s="117">
        <f>M11/M$28*100</f>
        <v>2.3957409050576755</v>
      </c>
      <c r="P11" s="62">
        <v>4027</v>
      </c>
      <c r="Q11" s="62">
        <v>4223</v>
      </c>
      <c r="R11" s="62">
        <v>4373</v>
      </c>
      <c r="S11" s="62">
        <v>4661</v>
      </c>
      <c r="T11" s="62">
        <v>4748</v>
      </c>
      <c r="U11" s="62">
        <v>4831</v>
      </c>
      <c r="V11" s="62">
        <v>4699</v>
      </c>
      <c r="W11" s="62">
        <v>4828</v>
      </c>
      <c r="X11" s="63">
        <v>5260</v>
      </c>
      <c r="Y11" s="63">
        <v>5242</v>
      </c>
      <c r="Z11" s="64">
        <f t="shared" si="4"/>
        <v>24860</v>
      </c>
      <c r="AA11" s="64">
        <f t="shared" si="1"/>
        <v>4972</v>
      </c>
      <c r="AB11" s="43">
        <f>Z11/Z$28*100</f>
        <v>2.603634825029665</v>
      </c>
    </row>
    <row r="12" spans="2:28" ht="15">
      <c r="B12" s="47" t="s">
        <v>69</v>
      </c>
      <c r="C12" s="62">
        <v>5</v>
      </c>
      <c r="D12" s="62">
        <v>9</v>
      </c>
      <c r="E12" s="62">
        <v>10</v>
      </c>
      <c r="F12" s="62">
        <v>5</v>
      </c>
      <c r="G12" s="62">
        <v>10</v>
      </c>
      <c r="H12" s="62">
        <v>9</v>
      </c>
      <c r="I12" s="62">
        <v>7</v>
      </c>
      <c r="J12" s="62">
        <v>6</v>
      </c>
      <c r="K12" s="62">
        <v>4</v>
      </c>
      <c r="L12" s="62">
        <v>10</v>
      </c>
      <c r="M12" s="64">
        <f t="shared" si="2"/>
        <v>36</v>
      </c>
      <c r="N12" s="64">
        <f t="shared" si="0"/>
        <v>7.2</v>
      </c>
      <c r="O12" s="117">
        <f>M12/M$28*100</f>
        <v>1.5971606033717833</v>
      </c>
      <c r="P12" s="62">
        <v>3937</v>
      </c>
      <c r="Q12" s="62">
        <v>4304</v>
      </c>
      <c r="R12" s="62">
        <v>4352</v>
      </c>
      <c r="S12" s="62">
        <v>4465</v>
      </c>
      <c r="T12" s="62">
        <v>4702</v>
      </c>
      <c r="U12" s="62">
        <v>4798</v>
      </c>
      <c r="V12" s="62">
        <v>4878</v>
      </c>
      <c r="W12" s="62">
        <v>5225</v>
      </c>
      <c r="X12" s="64">
        <v>5344</v>
      </c>
      <c r="Y12" s="64">
        <v>5466</v>
      </c>
      <c r="Z12" s="64">
        <f t="shared" si="4"/>
        <v>25711</v>
      </c>
      <c r="AA12" s="64">
        <f t="shared" si="1"/>
        <v>5142.2</v>
      </c>
      <c r="AB12" s="43">
        <f>Z12/Z$28*100</f>
        <v>2.6927616647762562</v>
      </c>
    </row>
    <row r="13" spans="2:28" ht="15">
      <c r="B13" s="47" t="s">
        <v>70</v>
      </c>
      <c r="C13" s="62">
        <v>8</v>
      </c>
      <c r="D13" s="62">
        <v>9</v>
      </c>
      <c r="E13" s="62">
        <v>3</v>
      </c>
      <c r="F13" s="62">
        <v>11</v>
      </c>
      <c r="G13" s="62">
        <v>12</v>
      </c>
      <c r="H13" s="62">
        <v>8</v>
      </c>
      <c r="I13" s="62">
        <v>11</v>
      </c>
      <c r="J13" s="62">
        <v>11</v>
      </c>
      <c r="K13" s="62">
        <v>4</v>
      </c>
      <c r="L13" s="62">
        <v>8</v>
      </c>
      <c r="M13" s="64">
        <f t="shared" si="2"/>
        <v>42</v>
      </c>
      <c r="N13" s="64">
        <f t="shared" si="0"/>
        <v>8.4</v>
      </c>
      <c r="O13" s="117">
        <f>M13/M$28*100</f>
        <v>1.8633540372670807</v>
      </c>
      <c r="P13" s="62">
        <v>3899</v>
      </c>
      <c r="Q13" s="62">
        <v>3994</v>
      </c>
      <c r="R13" s="62">
        <v>4268</v>
      </c>
      <c r="S13" s="62">
        <v>4248</v>
      </c>
      <c r="T13" s="62">
        <v>4379</v>
      </c>
      <c r="U13" s="62">
        <v>4760</v>
      </c>
      <c r="V13" s="62">
        <v>4795</v>
      </c>
      <c r="W13" s="62">
        <v>4983</v>
      </c>
      <c r="X13" s="64">
        <v>5141</v>
      </c>
      <c r="Y13" s="64">
        <v>5148</v>
      </c>
      <c r="Z13" s="64">
        <f t="shared" si="4"/>
        <v>24827</v>
      </c>
      <c r="AA13" s="64">
        <f t="shared" si="1"/>
        <v>4965.4</v>
      </c>
      <c r="AB13" s="43">
        <f>Z13/Z$28*100</f>
        <v>2.6001786726070595</v>
      </c>
    </row>
    <row r="14" spans="2:28" ht="15">
      <c r="B14" s="47" t="s">
        <v>71</v>
      </c>
      <c r="C14" s="62">
        <v>6</v>
      </c>
      <c r="D14" s="62">
        <v>3</v>
      </c>
      <c r="E14" s="62">
        <v>13</v>
      </c>
      <c r="F14" s="62">
        <v>6</v>
      </c>
      <c r="G14" s="62">
        <v>5</v>
      </c>
      <c r="H14" s="62">
        <v>9</v>
      </c>
      <c r="I14" s="62">
        <v>11</v>
      </c>
      <c r="J14" s="62">
        <v>13</v>
      </c>
      <c r="K14" s="62">
        <v>10</v>
      </c>
      <c r="L14" s="62">
        <v>5</v>
      </c>
      <c r="M14" s="64">
        <f t="shared" si="2"/>
        <v>48</v>
      </c>
      <c r="N14" s="64">
        <f t="shared" si="0"/>
        <v>9.6</v>
      </c>
      <c r="O14" s="117">
        <f>M14/M$28*100</f>
        <v>2.129547471162378</v>
      </c>
      <c r="P14" s="62">
        <v>3658</v>
      </c>
      <c r="Q14" s="62">
        <v>3793</v>
      </c>
      <c r="R14" s="62">
        <v>3945</v>
      </c>
      <c r="S14" s="62">
        <v>3814</v>
      </c>
      <c r="T14" s="62">
        <v>3955</v>
      </c>
      <c r="U14" s="62">
        <v>4348</v>
      </c>
      <c r="V14" s="62">
        <v>4398</v>
      </c>
      <c r="W14" s="62">
        <v>4679</v>
      </c>
      <c r="X14" s="64">
        <v>5055</v>
      </c>
      <c r="Y14" s="64">
        <v>4930</v>
      </c>
      <c r="Z14" s="64">
        <f t="shared" si="4"/>
        <v>23410</v>
      </c>
      <c r="AA14" s="64">
        <f t="shared" si="1"/>
        <v>4682</v>
      </c>
      <c r="AB14" s="43">
        <f>Z14/Z$28*100</f>
        <v>2.4517735822182005</v>
      </c>
    </row>
    <row r="15" spans="2:28" ht="15">
      <c r="B15" s="47" t="s">
        <v>72</v>
      </c>
      <c r="C15" s="62">
        <v>25</v>
      </c>
      <c r="D15" s="62">
        <v>24</v>
      </c>
      <c r="E15" s="62">
        <v>34</v>
      </c>
      <c r="F15" s="62">
        <v>25</v>
      </c>
      <c r="G15" s="62">
        <v>21</v>
      </c>
      <c r="H15" s="62">
        <v>34</v>
      </c>
      <c r="I15" s="62">
        <v>24</v>
      </c>
      <c r="J15" s="62">
        <v>31</v>
      </c>
      <c r="K15" s="75">
        <v>28</v>
      </c>
      <c r="L15" s="75">
        <v>30</v>
      </c>
      <c r="M15" s="64">
        <f t="shared" si="2"/>
        <v>147</v>
      </c>
      <c r="N15" s="64">
        <f t="shared" si="0"/>
        <v>29.4</v>
      </c>
      <c r="O15" s="117">
        <f t="shared" si="3"/>
        <v>6.521739130434782</v>
      </c>
      <c r="P15" s="62">
        <v>16739</v>
      </c>
      <c r="Q15" s="62">
        <v>16069</v>
      </c>
      <c r="R15" s="62">
        <v>15779</v>
      </c>
      <c r="S15" s="62">
        <v>14878</v>
      </c>
      <c r="T15" s="62">
        <v>14490</v>
      </c>
      <c r="U15" s="62">
        <v>15282</v>
      </c>
      <c r="V15" s="62">
        <v>16248</v>
      </c>
      <c r="W15" s="62">
        <v>17449</v>
      </c>
      <c r="X15" s="64">
        <v>18218</v>
      </c>
      <c r="Y15" s="64">
        <v>19074</v>
      </c>
      <c r="Z15" s="64">
        <f t="shared" si="4"/>
        <v>86271</v>
      </c>
      <c r="AA15" s="64">
        <f t="shared" si="1"/>
        <v>17254.2</v>
      </c>
      <c r="AB15" s="43">
        <f t="shared" si="5"/>
        <v>9.035325019715778</v>
      </c>
    </row>
    <row r="16" spans="2:28" ht="15">
      <c r="B16" s="47" t="s">
        <v>73</v>
      </c>
      <c r="C16" s="62">
        <v>52</v>
      </c>
      <c r="D16" s="62">
        <v>50</v>
      </c>
      <c r="E16" s="62">
        <v>53</v>
      </c>
      <c r="F16" s="62">
        <v>38</v>
      </c>
      <c r="G16" s="62">
        <v>39</v>
      </c>
      <c r="H16" s="62">
        <v>43</v>
      </c>
      <c r="I16" s="62">
        <v>44</v>
      </c>
      <c r="J16" s="62">
        <v>42</v>
      </c>
      <c r="K16" s="62">
        <v>32</v>
      </c>
      <c r="L16" s="62">
        <v>41</v>
      </c>
      <c r="M16" s="64">
        <f t="shared" si="2"/>
        <v>202</v>
      </c>
      <c r="N16" s="64">
        <f t="shared" si="0"/>
        <v>40.4</v>
      </c>
      <c r="O16" s="117">
        <f t="shared" si="3"/>
        <v>8.96184560780834</v>
      </c>
      <c r="P16" s="62">
        <v>20892</v>
      </c>
      <c r="Q16" s="62">
        <v>20305</v>
      </c>
      <c r="R16" s="62">
        <v>20528</v>
      </c>
      <c r="S16" s="62">
        <v>19155</v>
      </c>
      <c r="T16" s="62">
        <v>18158</v>
      </c>
      <c r="U16" s="62">
        <v>18062</v>
      </c>
      <c r="V16" s="62">
        <v>17746</v>
      </c>
      <c r="W16" s="62">
        <v>17925</v>
      </c>
      <c r="X16" s="67">
        <v>18034</v>
      </c>
      <c r="Y16" s="67">
        <v>18829</v>
      </c>
      <c r="Z16" s="64">
        <f t="shared" si="4"/>
        <v>90596</v>
      </c>
      <c r="AA16" s="64">
        <f t="shared" si="1"/>
        <v>18119.2</v>
      </c>
      <c r="AB16" s="43">
        <f t="shared" si="5"/>
        <v>9.48829045086032</v>
      </c>
    </row>
    <row r="17" spans="2:28" ht="15">
      <c r="B17" s="48" t="s">
        <v>74</v>
      </c>
      <c r="C17" s="62">
        <v>49</v>
      </c>
      <c r="D17" s="62">
        <v>48</v>
      </c>
      <c r="E17" s="62">
        <v>39</v>
      </c>
      <c r="F17" s="62">
        <v>47</v>
      </c>
      <c r="G17" s="62">
        <v>42</v>
      </c>
      <c r="H17" s="62">
        <v>35</v>
      </c>
      <c r="I17" s="62">
        <v>45</v>
      </c>
      <c r="J17" s="62">
        <v>39</v>
      </c>
      <c r="K17" s="75">
        <v>33</v>
      </c>
      <c r="L17" s="75">
        <v>53</v>
      </c>
      <c r="M17" s="64">
        <f t="shared" si="2"/>
        <v>205</v>
      </c>
      <c r="N17" s="64">
        <f t="shared" si="0"/>
        <v>41</v>
      </c>
      <c r="O17" s="117">
        <f t="shared" si="3"/>
        <v>9.094942324755989</v>
      </c>
      <c r="P17" s="62">
        <v>20213</v>
      </c>
      <c r="Q17" s="62">
        <v>20381</v>
      </c>
      <c r="R17" s="62">
        <v>20630</v>
      </c>
      <c r="S17" s="62">
        <v>19171</v>
      </c>
      <c r="T17" s="62">
        <v>17897</v>
      </c>
      <c r="U17" s="62">
        <v>17773</v>
      </c>
      <c r="V17" s="62">
        <v>17918</v>
      </c>
      <c r="W17" s="62">
        <v>17899</v>
      </c>
      <c r="X17" s="63">
        <v>18021</v>
      </c>
      <c r="Y17" s="63">
        <v>18561</v>
      </c>
      <c r="Z17" s="64">
        <f t="shared" si="4"/>
        <v>90172</v>
      </c>
      <c r="AA17" s="64">
        <f t="shared" si="1"/>
        <v>18034.4</v>
      </c>
      <c r="AB17" s="43">
        <f t="shared" si="5"/>
        <v>9.443884128824417</v>
      </c>
    </row>
    <row r="18" spans="2:28" ht="15">
      <c r="B18" s="47" t="s">
        <v>75</v>
      </c>
      <c r="C18" s="62">
        <v>50</v>
      </c>
      <c r="D18" s="62">
        <v>41</v>
      </c>
      <c r="E18" s="62">
        <v>56</v>
      </c>
      <c r="F18" s="62">
        <v>51</v>
      </c>
      <c r="G18" s="62">
        <v>31</v>
      </c>
      <c r="H18" s="62">
        <v>37</v>
      </c>
      <c r="I18" s="62">
        <v>45</v>
      </c>
      <c r="J18" s="62">
        <v>47</v>
      </c>
      <c r="K18" s="62">
        <v>33</v>
      </c>
      <c r="L18" s="62">
        <v>30</v>
      </c>
      <c r="M18" s="64">
        <f t="shared" si="2"/>
        <v>192</v>
      </c>
      <c r="N18" s="64">
        <f t="shared" si="0"/>
        <v>38.4</v>
      </c>
      <c r="O18" s="117">
        <f t="shared" si="3"/>
        <v>8.518189884649512</v>
      </c>
      <c r="P18" s="62">
        <v>17229</v>
      </c>
      <c r="Q18" s="62">
        <v>17342</v>
      </c>
      <c r="R18" s="62">
        <v>18618</v>
      </c>
      <c r="S18" s="62">
        <v>17795</v>
      </c>
      <c r="T18" s="62">
        <v>17642</v>
      </c>
      <c r="U18" s="62">
        <v>17988</v>
      </c>
      <c r="V18" s="62">
        <v>18194</v>
      </c>
      <c r="W18" s="62">
        <v>18281</v>
      </c>
      <c r="X18" s="64">
        <v>18399</v>
      </c>
      <c r="Y18" s="64">
        <v>18293</v>
      </c>
      <c r="Z18" s="64">
        <f t="shared" si="4"/>
        <v>91155</v>
      </c>
      <c r="AA18" s="64">
        <f t="shared" si="1"/>
        <v>18231</v>
      </c>
      <c r="AB18" s="43">
        <f t="shared" si="5"/>
        <v>9.54683557826143</v>
      </c>
    </row>
    <row r="19" spans="2:28" ht="15">
      <c r="B19" s="42" t="s">
        <v>76</v>
      </c>
      <c r="C19" s="62">
        <v>34</v>
      </c>
      <c r="D19" s="62">
        <v>39</v>
      </c>
      <c r="E19" s="62">
        <v>40</v>
      </c>
      <c r="F19" s="62">
        <v>31</v>
      </c>
      <c r="G19" s="62">
        <v>34</v>
      </c>
      <c r="H19" s="62">
        <v>31</v>
      </c>
      <c r="I19" s="62">
        <v>35</v>
      </c>
      <c r="J19" s="62">
        <v>36</v>
      </c>
      <c r="K19" s="75">
        <v>35</v>
      </c>
      <c r="L19" s="75">
        <v>44</v>
      </c>
      <c r="M19" s="64">
        <f t="shared" si="2"/>
        <v>181</v>
      </c>
      <c r="N19" s="64">
        <f t="shared" si="0"/>
        <v>36.2</v>
      </c>
      <c r="O19" s="117">
        <f t="shared" si="3"/>
        <v>8.030168589174801</v>
      </c>
      <c r="P19" s="62">
        <v>14023</v>
      </c>
      <c r="Q19" s="62">
        <v>14241</v>
      </c>
      <c r="R19" s="62">
        <v>15120</v>
      </c>
      <c r="S19" s="62">
        <v>15256</v>
      </c>
      <c r="T19" s="62">
        <v>15073</v>
      </c>
      <c r="U19" s="62">
        <v>15687</v>
      </c>
      <c r="V19" s="62">
        <v>16102</v>
      </c>
      <c r="W19" s="62">
        <v>16758</v>
      </c>
      <c r="X19" s="63">
        <v>17110</v>
      </c>
      <c r="Y19" s="63">
        <v>17834</v>
      </c>
      <c r="Z19" s="64">
        <f t="shared" si="4"/>
        <v>83491</v>
      </c>
      <c r="AA19" s="64">
        <f t="shared" si="1"/>
        <v>16698.2</v>
      </c>
      <c r="AB19" s="43">
        <f t="shared" si="5"/>
        <v>8.744170361084143</v>
      </c>
    </row>
    <row r="20" spans="2:28" ht="15">
      <c r="B20" s="44" t="s">
        <v>77</v>
      </c>
      <c r="C20" s="62">
        <v>21</v>
      </c>
      <c r="D20" s="62">
        <v>20</v>
      </c>
      <c r="E20" s="62">
        <v>35</v>
      </c>
      <c r="F20" s="62">
        <v>32</v>
      </c>
      <c r="G20" s="62">
        <v>40</v>
      </c>
      <c r="H20" s="62">
        <v>35</v>
      </c>
      <c r="I20" s="62">
        <v>28</v>
      </c>
      <c r="J20" s="62">
        <v>34</v>
      </c>
      <c r="K20" s="62">
        <v>42</v>
      </c>
      <c r="L20" s="62">
        <v>51</v>
      </c>
      <c r="M20" s="64">
        <f t="shared" si="2"/>
        <v>190</v>
      </c>
      <c r="N20" s="64">
        <f t="shared" si="0"/>
        <v>38</v>
      </c>
      <c r="O20" s="117">
        <f t="shared" si="3"/>
        <v>8.429458740017747</v>
      </c>
      <c r="P20" s="62">
        <v>11277</v>
      </c>
      <c r="Q20" s="62">
        <v>11688</v>
      </c>
      <c r="R20" s="62">
        <v>12428</v>
      </c>
      <c r="S20" s="62">
        <v>12363</v>
      </c>
      <c r="T20" s="62">
        <v>12083</v>
      </c>
      <c r="U20" s="62">
        <v>12506</v>
      </c>
      <c r="V20" s="62">
        <v>12869</v>
      </c>
      <c r="W20" s="62">
        <v>13391</v>
      </c>
      <c r="X20" s="64">
        <v>14057</v>
      </c>
      <c r="Y20" s="64">
        <v>14995</v>
      </c>
      <c r="Z20" s="64">
        <f t="shared" si="4"/>
        <v>67818</v>
      </c>
      <c r="AA20" s="64">
        <f t="shared" si="1"/>
        <v>13563.6</v>
      </c>
      <c r="AB20" s="43">
        <f t="shared" si="5"/>
        <v>7.1027074241295995</v>
      </c>
    </row>
    <row r="21" spans="2:28" ht="15">
      <c r="B21" s="44" t="s">
        <v>78</v>
      </c>
      <c r="C21" s="62">
        <v>20</v>
      </c>
      <c r="D21" s="62">
        <v>24</v>
      </c>
      <c r="E21" s="62">
        <v>23</v>
      </c>
      <c r="F21" s="62">
        <v>26</v>
      </c>
      <c r="G21" s="62">
        <v>28</v>
      </c>
      <c r="H21" s="62">
        <v>27</v>
      </c>
      <c r="I21" s="62">
        <v>36</v>
      </c>
      <c r="J21" s="62">
        <v>39</v>
      </c>
      <c r="K21" s="75">
        <v>32</v>
      </c>
      <c r="L21" s="75">
        <v>38</v>
      </c>
      <c r="M21" s="64">
        <f t="shared" si="2"/>
        <v>172</v>
      </c>
      <c r="N21" s="64">
        <f t="shared" si="0"/>
        <v>34.4</v>
      </c>
      <c r="O21" s="117">
        <f t="shared" si="3"/>
        <v>7.630878438331854</v>
      </c>
      <c r="P21" s="62">
        <v>8150</v>
      </c>
      <c r="Q21" s="62">
        <v>8287</v>
      </c>
      <c r="R21" s="62">
        <v>8773</v>
      </c>
      <c r="S21" s="62">
        <v>9258</v>
      </c>
      <c r="T21" s="62">
        <v>9354</v>
      </c>
      <c r="U21" s="62">
        <v>9852</v>
      </c>
      <c r="V21" s="62">
        <v>10349</v>
      </c>
      <c r="W21" s="62">
        <v>10862</v>
      </c>
      <c r="X21" s="63">
        <v>11224</v>
      </c>
      <c r="Y21" s="63">
        <v>11454</v>
      </c>
      <c r="Z21" s="64">
        <f t="shared" si="4"/>
        <v>53741</v>
      </c>
      <c r="AA21" s="64">
        <f t="shared" si="1"/>
        <v>10748.2</v>
      </c>
      <c r="AB21" s="43">
        <f t="shared" si="5"/>
        <v>5.628396586159261</v>
      </c>
    </row>
    <row r="22" spans="2:28" ht="15">
      <c r="B22" s="44" t="s">
        <v>79</v>
      </c>
      <c r="C22" s="62">
        <v>15</v>
      </c>
      <c r="D22" s="62">
        <v>15</v>
      </c>
      <c r="E22" s="62">
        <v>12</v>
      </c>
      <c r="F22" s="62">
        <v>16</v>
      </c>
      <c r="G22" s="62">
        <v>29</v>
      </c>
      <c r="H22" s="62">
        <v>20</v>
      </c>
      <c r="I22" s="62">
        <v>20</v>
      </c>
      <c r="J22" s="62">
        <v>21</v>
      </c>
      <c r="K22" s="62">
        <v>17</v>
      </c>
      <c r="L22" s="62">
        <v>22</v>
      </c>
      <c r="M22" s="64">
        <f t="shared" si="2"/>
        <v>100</v>
      </c>
      <c r="N22" s="64">
        <f t="shared" si="0"/>
        <v>20</v>
      </c>
      <c r="O22" s="117">
        <f t="shared" si="3"/>
        <v>4.436557231588288</v>
      </c>
      <c r="P22" s="62">
        <v>5887</v>
      </c>
      <c r="Q22" s="62">
        <v>6029</v>
      </c>
      <c r="R22" s="62">
        <v>6316</v>
      </c>
      <c r="S22" s="62">
        <v>6384</v>
      </c>
      <c r="T22" s="62">
        <v>6845</v>
      </c>
      <c r="U22" s="62">
        <v>7001</v>
      </c>
      <c r="V22" s="62">
        <v>7188</v>
      </c>
      <c r="W22" s="62">
        <v>7551</v>
      </c>
      <c r="X22" s="64">
        <v>8108</v>
      </c>
      <c r="Y22" s="64">
        <v>8786</v>
      </c>
      <c r="Z22" s="64">
        <f t="shared" si="4"/>
        <v>38634</v>
      </c>
      <c r="AA22" s="64">
        <f t="shared" si="1"/>
        <v>7726.8</v>
      </c>
      <c r="AB22" s="43">
        <f t="shared" si="5"/>
        <v>4.046211899846987</v>
      </c>
    </row>
    <row r="23" spans="2:28" ht="15">
      <c r="B23" s="44" t="s">
        <v>80</v>
      </c>
      <c r="C23" s="62">
        <v>11</v>
      </c>
      <c r="D23" s="62">
        <v>14</v>
      </c>
      <c r="E23" s="62">
        <v>17</v>
      </c>
      <c r="F23" s="62">
        <v>7</v>
      </c>
      <c r="G23" s="62">
        <v>14</v>
      </c>
      <c r="H23" s="62">
        <v>17</v>
      </c>
      <c r="I23" s="62">
        <v>13</v>
      </c>
      <c r="J23" s="62">
        <v>9</v>
      </c>
      <c r="K23" s="62">
        <v>12</v>
      </c>
      <c r="L23" s="62">
        <v>25</v>
      </c>
      <c r="M23" s="64">
        <f t="shared" si="2"/>
        <v>76</v>
      </c>
      <c r="N23" s="64">
        <f t="shared" si="0"/>
        <v>15.2</v>
      </c>
      <c r="O23" s="117">
        <f t="shared" si="3"/>
        <v>3.3717834960070983</v>
      </c>
      <c r="P23" s="62">
        <v>4427</v>
      </c>
      <c r="Q23" s="62">
        <v>4421</v>
      </c>
      <c r="R23" s="62">
        <v>4603</v>
      </c>
      <c r="S23" s="62">
        <v>4534</v>
      </c>
      <c r="T23" s="62">
        <v>4597</v>
      </c>
      <c r="U23" s="62">
        <v>4813</v>
      </c>
      <c r="V23" s="62">
        <v>4817</v>
      </c>
      <c r="W23" s="62">
        <v>5202</v>
      </c>
      <c r="X23" s="64">
        <v>5447</v>
      </c>
      <c r="Y23" s="64">
        <v>5915</v>
      </c>
      <c r="Z23" s="64">
        <f t="shared" si="4"/>
        <v>26194</v>
      </c>
      <c r="AA23" s="64">
        <f t="shared" si="1"/>
        <v>5238.8</v>
      </c>
      <c r="AB23" s="43">
        <f t="shared" si="5"/>
        <v>2.743347168416213</v>
      </c>
    </row>
    <row r="24" spans="2:28" ht="15">
      <c r="B24" s="44" t="s">
        <v>81</v>
      </c>
      <c r="C24" s="62">
        <v>10</v>
      </c>
      <c r="D24" s="62">
        <v>7</v>
      </c>
      <c r="E24" s="62">
        <v>14</v>
      </c>
      <c r="F24" s="62">
        <v>10</v>
      </c>
      <c r="G24" s="62">
        <v>12</v>
      </c>
      <c r="H24" s="62">
        <v>13</v>
      </c>
      <c r="I24" s="62">
        <v>11</v>
      </c>
      <c r="J24" s="62">
        <v>11</v>
      </c>
      <c r="K24" s="75">
        <v>8</v>
      </c>
      <c r="L24" s="75">
        <v>9</v>
      </c>
      <c r="M24" s="64">
        <f t="shared" si="2"/>
        <v>52</v>
      </c>
      <c r="N24" s="64">
        <f t="shared" si="0"/>
        <v>10.4</v>
      </c>
      <c r="O24" s="117">
        <f t="shared" si="3"/>
        <v>2.3070097604259097</v>
      </c>
      <c r="P24" s="62">
        <v>3497</v>
      </c>
      <c r="Q24" s="62">
        <v>3511</v>
      </c>
      <c r="R24" s="62">
        <v>3622</v>
      </c>
      <c r="S24" s="62">
        <v>3582</v>
      </c>
      <c r="T24" s="62">
        <v>3566</v>
      </c>
      <c r="U24" s="62">
        <v>3529</v>
      </c>
      <c r="V24" s="62">
        <v>3432</v>
      </c>
      <c r="W24" s="62">
        <v>3574</v>
      </c>
      <c r="X24" s="63">
        <v>3734</v>
      </c>
      <c r="Y24" s="63">
        <v>3709</v>
      </c>
      <c r="Z24" s="64">
        <f t="shared" si="4"/>
        <v>17978</v>
      </c>
      <c r="AA24" s="64">
        <f t="shared" si="1"/>
        <v>3595.6</v>
      </c>
      <c r="AB24" s="43">
        <f t="shared" si="5"/>
        <v>1.8828699470789751</v>
      </c>
    </row>
    <row r="25" spans="2:28" ht="15">
      <c r="B25" s="44" t="s">
        <v>82</v>
      </c>
      <c r="C25" s="62">
        <v>21</v>
      </c>
      <c r="D25" s="62">
        <v>15</v>
      </c>
      <c r="E25" s="62">
        <v>28</v>
      </c>
      <c r="F25" s="62">
        <v>15</v>
      </c>
      <c r="G25" s="62">
        <v>14</v>
      </c>
      <c r="H25" s="62">
        <v>26</v>
      </c>
      <c r="I25" s="62">
        <v>24</v>
      </c>
      <c r="J25" s="62">
        <v>22</v>
      </c>
      <c r="K25" s="62">
        <v>16</v>
      </c>
      <c r="L25" s="62">
        <v>13</v>
      </c>
      <c r="M25" s="64">
        <f t="shared" si="2"/>
        <v>101</v>
      </c>
      <c r="N25" s="64">
        <f t="shared" si="0"/>
        <v>20.2</v>
      </c>
      <c r="O25" s="117">
        <f t="shared" si="3"/>
        <v>4.48092280390417</v>
      </c>
      <c r="P25" s="62">
        <v>4643</v>
      </c>
      <c r="Q25" s="62">
        <v>4895</v>
      </c>
      <c r="R25" s="62">
        <v>5152</v>
      </c>
      <c r="S25" s="62">
        <v>5111</v>
      </c>
      <c r="T25" s="62">
        <v>5186</v>
      </c>
      <c r="U25" s="62">
        <v>5224</v>
      </c>
      <c r="V25" s="62">
        <v>4955</v>
      </c>
      <c r="W25" s="62">
        <v>5050</v>
      </c>
      <c r="X25" s="64">
        <v>5211</v>
      </c>
      <c r="Y25" s="64">
        <v>5125</v>
      </c>
      <c r="Z25" s="64">
        <f t="shared" si="4"/>
        <v>25565</v>
      </c>
      <c r="AA25" s="64">
        <f t="shared" si="1"/>
        <v>5113</v>
      </c>
      <c r="AB25" s="43">
        <f t="shared" si="5"/>
        <v>2.6774708086035157</v>
      </c>
    </row>
    <row r="26" spans="2:28" ht="15">
      <c r="B26" s="42" t="s">
        <v>83</v>
      </c>
      <c r="C26" s="62">
        <v>12</v>
      </c>
      <c r="D26" s="62">
        <v>4</v>
      </c>
      <c r="E26" s="62">
        <v>9</v>
      </c>
      <c r="F26" s="62">
        <v>10</v>
      </c>
      <c r="G26" s="62">
        <v>6</v>
      </c>
      <c r="H26" s="62">
        <v>17</v>
      </c>
      <c r="I26" s="62">
        <v>9</v>
      </c>
      <c r="J26" s="62">
        <v>18</v>
      </c>
      <c r="K26" s="75">
        <v>7</v>
      </c>
      <c r="L26" s="75">
        <v>18</v>
      </c>
      <c r="M26" s="64">
        <f t="shared" si="2"/>
        <v>69</v>
      </c>
      <c r="N26" s="64">
        <f t="shared" si="0"/>
        <v>13.8</v>
      </c>
      <c r="O26" s="117">
        <f t="shared" si="3"/>
        <v>3.061224489795918</v>
      </c>
      <c r="P26" s="62">
        <v>1368</v>
      </c>
      <c r="Q26" s="62">
        <v>1436</v>
      </c>
      <c r="R26" s="62">
        <v>1604</v>
      </c>
      <c r="S26" s="62">
        <v>1696</v>
      </c>
      <c r="T26" s="62">
        <v>1749</v>
      </c>
      <c r="U26" s="62">
        <v>1883</v>
      </c>
      <c r="V26" s="62">
        <v>1892</v>
      </c>
      <c r="W26" s="62">
        <v>2111</v>
      </c>
      <c r="X26" s="63">
        <v>2244</v>
      </c>
      <c r="Y26" s="63">
        <v>2335</v>
      </c>
      <c r="Z26" s="64">
        <f t="shared" si="4"/>
        <v>10465</v>
      </c>
      <c r="AA26" s="64">
        <f t="shared" si="1"/>
        <v>2093</v>
      </c>
      <c r="AB26" s="43">
        <f t="shared" si="5"/>
        <v>1.0960192455323992</v>
      </c>
    </row>
    <row r="27" spans="2:28" ht="15.75" thickBot="1">
      <c r="B27" s="44" t="s">
        <v>7</v>
      </c>
      <c r="C27" s="62">
        <v>70</v>
      </c>
      <c r="D27" s="62">
        <v>66</v>
      </c>
      <c r="E27" s="62">
        <v>74</v>
      </c>
      <c r="F27" s="62">
        <v>54</v>
      </c>
      <c r="G27" s="62">
        <v>55</v>
      </c>
      <c r="H27" s="62">
        <v>68</v>
      </c>
      <c r="I27" s="62">
        <v>80</v>
      </c>
      <c r="J27" s="62">
        <v>70</v>
      </c>
      <c r="K27" s="62">
        <v>67</v>
      </c>
      <c r="L27" s="62">
        <v>73</v>
      </c>
      <c r="M27" s="82">
        <f t="shared" si="2"/>
        <v>358</v>
      </c>
      <c r="N27" s="82">
        <f t="shared" si="0"/>
        <v>71.6</v>
      </c>
      <c r="O27" s="118">
        <f t="shared" si="3"/>
        <v>15.882874889086068</v>
      </c>
      <c r="P27" s="62">
        <v>32427</v>
      </c>
      <c r="Q27" s="62">
        <v>30941</v>
      </c>
      <c r="R27" s="62">
        <v>31007</v>
      </c>
      <c r="S27" s="62">
        <v>28247</v>
      </c>
      <c r="T27" s="62">
        <v>26297</v>
      </c>
      <c r="U27" s="62">
        <v>28676</v>
      </c>
      <c r="V27" s="62">
        <v>31349</v>
      </c>
      <c r="W27" s="62">
        <v>30383</v>
      </c>
      <c r="X27" s="64">
        <v>31394</v>
      </c>
      <c r="Y27" s="64">
        <v>33362</v>
      </c>
      <c r="Z27" s="82">
        <f t="shared" si="4"/>
        <v>155164</v>
      </c>
      <c r="AA27" s="82">
        <f t="shared" si="1"/>
        <v>31032.8</v>
      </c>
      <c r="AB27" s="94">
        <f t="shared" si="5"/>
        <v>16.25061922730905</v>
      </c>
    </row>
    <row r="28" spans="2:28" ht="15.75" thickBot="1">
      <c r="B28" s="45" t="s">
        <v>84</v>
      </c>
      <c r="C28" s="65">
        <f aca="true" t="shared" si="6" ref="C28:L28">SUM(C9:C27)</f>
        <v>425</v>
      </c>
      <c r="D28" s="66">
        <f t="shared" si="6"/>
        <v>409</v>
      </c>
      <c r="E28" s="66">
        <f t="shared" si="6"/>
        <v>473</v>
      </c>
      <c r="F28" s="66">
        <f t="shared" si="6"/>
        <v>397</v>
      </c>
      <c r="G28" s="66">
        <f t="shared" si="6"/>
        <v>403</v>
      </c>
      <c r="H28" s="66">
        <f t="shared" si="6"/>
        <v>441</v>
      </c>
      <c r="I28" s="66">
        <f t="shared" si="6"/>
        <v>458</v>
      </c>
      <c r="J28" s="66">
        <f t="shared" si="6"/>
        <v>462</v>
      </c>
      <c r="K28" s="66">
        <f t="shared" si="6"/>
        <v>407</v>
      </c>
      <c r="L28" s="66">
        <f t="shared" si="6"/>
        <v>486</v>
      </c>
      <c r="M28" s="66">
        <f t="shared" si="2"/>
        <v>2254</v>
      </c>
      <c r="N28" s="66">
        <f t="shared" si="0"/>
        <v>450.8</v>
      </c>
      <c r="O28" s="150">
        <f t="shared" si="3"/>
        <v>100</v>
      </c>
      <c r="P28" s="65">
        <f aca="true" t="shared" si="7" ref="P28:Y28">SUM(P9:P27)</f>
        <v>180180</v>
      </c>
      <c r="Q28" s="66">
        <f t="shared" si="7"/>
        <v>179798</v>
      </c>
      <c r="R28" s="66">
        <f t="shared" si="7"/>
        <v>185120</v>
      </c>
      <c r="S28" s="66">
        <f t="shared" si="7"/>
        <v>178774</v>
      </c>
      <c r="T28" s="66">
        <f t="shared" si="7"/>
        <v>174707</v>
      </c>
      <c r="U28" s="66">
        <f t="shared" si="7"/>
        <v>181024</v>
      </c>
      <c r="V28" s="66">
        <f t="shared" si="7"/>
        <v>185133</v>
      </c>
      <c r="W28" s="66">
        <f t="shared" si="7"/>
        <v>189854</v>
      </c>
      <c r="X28" s="66">
        <f t="shared" si="7"/>
        <v>195926</v>
      </c>
      <c r="Y28" s="66">
        <f t="shared" si="7"/>
        <v>202882</v>
      </c>
      <c r="Z28" s="66">
        <f t="shared" si="4"/>
        <v>954819</v>
      </c>
      <c r="AA28" s="66">
        <f t="shared" si="1"/>
        <v>190963.8</v>
      </c>
      <c r="AB28" s="46">
        <f t="shared" si="5"/>
        <v>100</v>
      </c>
    </row>
    <row r="29" ht="14.25" thickBot="1" thickTop="1"/>
    <row r="30" spans="2:28" ht="16.5" thickBot="1" thickTop="1">
      <c r="B30" s="33"/>
      <c r="C30" s="34" t="s">
        <v>103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148"/>
      <c r="P30" s="34" t="s">
        <v>117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106"/>
      <c r="AB30" s="36" t="s">
        <v>118</v>
      </c>
    </row>
    <row r="31" spans="2:28" ht="15.75" thickBot="1">
      <c r="B31" s="37" t="s">
        <v>66</v>
      </c>
      <c r="C31" s="83">
        <f aca="true" t="shared" si="8" ref="C31:L31">C8</f>
        <v>1994</v>
      </c>
      <c r="D31" s="39">
        <f t="shared" si="8"/>
        <v>1995</v>
      </c>
      <c r="E31" s="39">
        <f t="shared" si="8"/>
        <v>1996</v>
      </c>
      <c r="F31" s="39">
        <f t="shared" si="8"/>
        <v>1997</v>
      </c>
      <c r="G31" s="39">
        <f t="shared" si="8"/>
        <v>1998</v>
      </c>
      <c r="H31" s="39">
        <f t="shared" si="8"/>
        <v>1999</v>
      </c>
      <c r="I31" s="39">
        <f t="shared" si="8"/>
        <v>2000</v>
      </c>
      <c r="J31" s="39">
        <f t="shared" si="8"/>
        <v>2001</v>
      </c>
      <c r="K31" s="39">
        <f t="shared" si="8"/>
        <v>2002</v>
      </c>
      <c r="L31" s="39">
        <f t="shared" si="8"/>
        <v>2003</v>
      </c>
      <c r="M31" s="39" t="s">
        <v>3</v>
      </c>
      <c r="N31" s="40" t="s">
        <v>4</v>
      </c>
      <c r="O31" s="149" t="s">
        <v>5</v>
      </c>
      <c r="P31" s="38">
        <v>1994</v>
      </c>
      <c r="Q31" s="84">
        <v>1995</v>
      </c>
      <c r="R31" s="84">
        <v>1996</v>
      </c>
      <c r="S31" s="84">
        <v>1997</v>
      </c>
      <c r="T31" s="84">
        <v>1998</v>
      </c>
      <c r="U31" s="84">
        <v>1999</v>
      </c>
      <c r="V31" s="39">
        <v>2000</v>
      </c>
      <c r="W31" s="70">
        <v>2001</v>
      </c>
      <c r="X31" s="39">
        <v>2002</v>
      </c>
      <c r="Y31" s="39">
        <v>2003</v>
      </c>
      <c r="Z31" s="39" t="s">
        <v>3</v>
      </c>
      <c r="AA31" s="113" t="s">
        <v>4</v>
      </c>
      <c r="AB31" s="41" t="s">
        <v>5</v>
      </c>
    </row>
    <row r="32" spans="2:28" ht="15">
      <c r="B32" s="44" t="s">
        <v>67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75">
        <v>0</v>
      </c>
      <c r="L32" s="75">
        <v>0</v>
      </c>
      <c r="M32" s="67">
        <f aca="true" t="shared" si="9" ref="M32:M51">SUM(H32:L32)</f>
        <v>0</v>
      </c>
      <c r="N32" s="67">
        <f aca="true" t="shared" si="10" ref="N32:N51">M32/5</f>
        <v>0</v>
      </c>
      <c r="O32" s="115">
        <f>M32/M$51*100</f>
        <v>0</v>
      </c>
      <c r="P32" s="62">
        <v>146</v>
      </c>
      <c r="Q32" s="62">
        <v>97</v>
      </c>
      <c r="R32" s="62">
        <v>106</v>
      </c>
      <c r="S32" s="62">
        <v>96</v>
      </c>
      <c r="T32" s="62">
        <v>95</v>
      </c>
      <c r="U32" s="62">
        <v>97</v>
      </c>
      <c r="V32" s="62">
        <v>72</v>
      </c>
      <c r="W32" s="62">
        <v>103</v>
      </c>
      <c r="X32" s="63">
        <v>120</v>
      </c>
      <c r="Y32" s="63">
        <v>107</v>
      </c>
      <c r="Z32" s="67">
        <f aca="true" t="shared" si="11" ref="Z32:Z51">SUM(U32:Y32)</f>
        <v>499</v>
      </c>
      <c r="AA32" s="67">
        <f aca="true" t="shared" si="12" ref="AA32:AA51">Z32/5</f>
        <v>99.8</v>
      </c>
      <c r="AB32" s="116">
        <f>Z32/Z$51*100</f>
        <v>0.2603772600380913</v>
      </c>
    </row>
    <row r="33" spans="2:28" ht="15">
      <c r="B33" s="47" t="s">
        <v>138</v>
      </c>
      <c r="C33" s="62">
        <v>0</v>
      </c>
      <c r="D33" s="62">
        <v>1</v>
      </c>
      <c r="E33" s="62">
        <v>0</v>
      </c>
      <c r="F33" s="62">
        <v>1</v>
      </c>
      <c r="G33" s="62">
        <v>0</v>
      </c>
      <c r="H33" s="62">
        <v>1</v>
      </c>
      <c r="I33" s="62">
        <v>0</v>
      </c>
      <c r="J33" s="62">
        <v>0</v>
      </c>
      <c r="K33" s="62">
        <v>1</v>
      </c>
      <c r="L33" s="62">
        <v>0</v>
      </c>
      <c r="M33" s="64">
        <f t="shared" si="9"/>
        <v>2</v>
      </c>
      <c r="N33" s="64">
        <f t="shared" si="10"/>
        <v>0.4</v>
      </c>
      <c r="O33" s="117">
        <f aca="true" t="shared" si="13" ref="O33:O51">M33/M$51*100</f>
        <v>2.4691358024691357</v>
      </c>
      <c r="P33" s="62">
        <v>983</v>
      </c>
      <c r="Q33" s="62">
        <v>1011</v>
      </c>
      <c r="R33" s="62">
        <v>1005</v>
      </c>
      <c r="S33" s="62">
        <v>1005</v>
      </c>
      <c r="T33" s="62">
        <v>943</v>
      </c>
      <c r="U33" s="62">
        <v>954</v>
      </c>
      <c r="V33" s="62">
        <v>743</v>
      </c>
      <c r="W33" s="62">
        <v>838</v>
      </c>
      <c r="X33" s="64">
        <v>803</v>
      </c>
      <c r="Y33" s="64">
        <v>728</v>
      </c>
      <c r="Z33" s="64">
        <f t="shared" si="11"/>
        <v>4066</v>
      </c>
      <c r="AA33" s="64">
        <f t="shared" si="12"/>
        <v>813.2</v>
      </c>
      <c r="AB33" s="43">
        <f aca="true" t="shared" si="14" ref="AB33:AB51">Z33/Z$51*100</f>
        <v>2.1216311409115813</v>
      </c>
    </row>
    <row r="34" spans="2:28" ht="15">
      <c r="B34" s="47" t="s">
        <v>68</v>
      </c>
      <c r="C34" s="62">
        <v>0</v>
      </c>
      <c r="D34" s="62">
        <v>2</v>
      </c>
      <c r="E34" s="62">
        <v>0</v>
      </c>
      <c r="F34" s="62">
        <v>0</v>
      </c>
      <c r="G34" s="62">
        <v>0</v>
      </c>
      <c r="H34" s="62">
        <v>0</v>
      </c>
      <c r="I34" s="62">
        <v>1</v>
      </c>
      <c r="J34" s="62">
        <v>0</v>
      </c>
      <c r="K34" s="62">
        <v>2</v>
      </c>
      <c r="L34" s="62">
        <v>0</v>
      </c>
      <c r="M34" s="64">
        <f t="shared" si="9"/>
        <v>3</v>
      </c>
      <c r="N34" s="64">
        <f t="shared" si="10"/>
        <v>0.6</v>
      </c>
      <c r="O34" s="117">
        <f>M34/M$51*100</f>
        <v>3.7037037037037033</v>
      </c>
      <c r="P34" s="62">
        <v>1279</v>
      </c>
      <c r="Q34" s="62">
        <v>1262</v>
      </c>
      <c r="R34" s="62">
        <v>1277</v>
      </c>
      <c r="S34" s="62">
        <v>1309</v>
      </c>
      <c r="T34" s="62">
        <v>1278</v>
      </c>
      <c r="U34" s="62">
        <v>1230</v>
      </c>
      <c r="V34" s="62">
        <v>1247</v>
      </c>
      <c r="W34" s="62">
        <v>1195</v>
      </c>
      <c r="X34" s="64">
        <v>1284</v>
      </c>
      <c r="Y34" s="64">
        <v>1299</v>
      </c>
      <c r="Z34" s="64">
        <f t="shared" si="11"/>
        <v>6255</v>
      </c>
      <c r="AA34" s="64">
        <f t="shared" si="12"/>
        <v>1251</v>
      </c>
      <c r="AB34" s="43">
        <f>Z34/Z$51*100</f>
        <v>3.2638472175115445</v>
      </c>
    </row>
    <row r="35" spans="2:28" ht="15">
      <c r="B35" s="47" t="s">
        <v>69</v>
      </c>
      <c r="C35" s="62">
        <v>0</v>
      </c>
      <c r="D35" s="62">
        <v>0</v>
      </c>
      <c r="E35" s="62">
        <v>1</v>
      </c>
      <c r="F35" s="62">
        <v>0</v>
      </c>
      <c r="G35" s="62">
        <v>0</v>
      </c>
      <c r="H35" s="62">
        <v>0</v>
      </c>
      <c r="I35" s="62">
        <v>2</v>
      </c>
      <c r="J35" s="62">
        <v>0</v>
      </c>
      <c r="K35" s="62">
        <v>0</v>
      </c>
      <c r="L35" s="62">
        <v>0</v>
      </c>
      <c r="M35" s="64">
        <f t="shared" si="9"/>
        <v>2</v>
      </c>
      <c r="N35" s="64">
        <f t="shared" si="10"/>
        <v>0.4</v>
      </c>
      <c r="O35" s="117">
        <f>M35/M$51*100</f>
        <v>2.4691358024691357</v>
      </c>
      <c r="P35" s="62">
        <v>1225</v>
      </c>
      <c r="Q35" s="62">
        <v>1304</v>
      </c>
      <c r="R35" s="62">
        <v>1300</v>
      </c>
      <c r="S35" s="62">
        <v>1257</v>
      </c>
      <c r="T35" s="62">
        <v>1232</v>
      </c>
      <c r="U35" s="62">
        <v>1187</v>
      </c>
      <c r="V35" s="62">
        <v>1214</v>
      </c>
      <c r="W35" s="62">
        <v>1239</v>
      </c>
      <c r="X35" s="64">
        <v>1241</v>
      </c>
      <c r="Y35" s="64">
        <v>1176</v>
      </c>
      <c r="Z35" s="64">
        <f t="shared" si="11"/>
        <v>6057</v>
      </c>
      <c r="AA35" s="64">
        <f t="shared" si="12"/>
        <v>1211.4</v>
      </c>
      <c r="AB35" s="43">
        <f>Z35/Z$51*100</f>
        <v>3.1605311904824025</v>
      </c>
    </row>
    <row r="36" spans="2:28" ht="15">
      <c r="B36" s="47" t="s">
        <v>70</v>
      </c>
      <c r="C36" s="62">
        <v>0</v>
      </c>
      <c r="D36" s="62">
        <v>1</v>
      </c>
      <c r="E36" s="62">
        <v>0</v>
      </c>
      <c r="F36" s="62">
        <v>1</v>
      </c>
      <c r="G36" s="62">
        <v>0</v>
      </c>
      <c r="H36" s="62">
        <v>1</v>
      </c>
      <c r="I36" s="62">
        <v>3</v>
      </c>
      <c r="J36" s="62">
        <v>1</v>
      </c>
      <c r="K36" s="62">
        <v>0</v>
      </c>
      <c r="L36" s="62">
        <v>0</v>
      </c>
      <c r="M36" s="64">
        <f t="shared" si="9"/>
        <v>5</v>
      </c>
      <c r="N36" s="64">
        <f t="shared" si="10"/>
        <v>1</v>
      </c>
      <c r="O36" s="117">
        <f>M36/M$51*100</f>
        <v>6.172839506172839</v>
      </c>
      <c r="P36" s="62">
        <v>1221</v>
      </c>
      <c r="Q36" s="62">
        <v>1237</v>
      </c>
      <c r="R36" s="62">
        <v>1238</v>
      </c>
      <c r="S36" s="62">
        <v>1267</v>
      </c>
      <c r="T36" s="62">
        <v>1187</v>
      </c>
      <c r="U36" s="62">
        <v>1235</v>
      </c>
      <c r="V36" s="62">
        <v>1246</v>
      </c>
      <c r="W36" s="62">
        <v>1166</v>
      </c>
      <c r="X36" s="64">
        <v>1282</v>
      </c>
      <c r="Y36" s="64">
        <v>1208</v>
      </c>
      <c r="Z36" s="64">
        <f t="shared" si="11"/>
        <v>6137</v>
      </c>
      <c r="AA36" s="64">
        <f t="shared" si="12"/>
        <v>1227.4</v>
      </c>
      <c r="AB36" s="43">
        <f>Z36/Z$51*100</f>
        <v>3.2022750397871067</v>
      </c>
    </row>
    <row r="37" spans="2:28" ht="15">
      <c r="B37" s="47" t="s">
        <v>71</v>
      </c>
      <c r="C37" s="62">
        <v>0</v>
      </c>
      <c r="D37" s="62">
        <v>0</v>
      </c>
      <c r="E37" s="62">
        <v>2</v>
      </c>
      <c r="F37" s="62">
        <v>0</v>
      </c>
      <c r="G37" s="62">
        <v>0</v>
      </c>
      <c r="H37" s="62">
        <v>0</v>
      </c>
      <c r="I37" s="62">
        <v>1</v>
      </c>
      <c r="J37" s="62">
        <v>0</v>
      </c>
      <c r="K37" s="62">
        <v>0</v>
      </c>
      <c r="L37" s="62">
        <v>0</v>
      </c>
      <c r="M37" s="64">
        <f t="shared" si="9"/>
        <v>1</v>
      </c>
      <c r="N37" s="64">
        <f t="shared" si="10"/>
        <v>0.2</v>
      </c>
      <c r="O37" s="117">
        <f>M37/M$51*100</f>
        <v>1.2345679012345678</v>
      </c>
      <c r="P37" s="62">
        <v>1116</v>
      </c>
      <c r="Q37" s="62">
        <v>1176</v>
      </c>
      <c r="R37" s="62">
        <v>1177</v>
      </c>
      <c r="S37" s="62">
        <v>1072</v>
      </c>
      <c r="T37" s="62">
        <v>1108</v>
      </c>
      <c r="U37" s="62">
        <v>1115</v>
      </c>
      <c r="V37" s="62">
        <v>1140</v>
      </c>
      <c r="W37" s="62">
        <v>1141</v>
      </c>
      <c r="X37" s="64">
        <v>1242</v>
      </c>
      <c r="Y37" s="64">
        <v>1171</v>
      </c>
      <c r="Z37" s="64">
        <f t="shared" si="11"/>
        <v>5809</v>
      </c>
      <c r="AA37" s="64">
        <f t="shared" si="12"/>
        <v>1161.8</v>
      </c>
      <c r="AB37" s="43">
        <f>Z37/Z$51*100</f>
        <v>3.03112525763782</v>
      </c>
    </row>
    <row r="38" spans="2:28" ht="15">
      <c r="B38" s="47" t="s">
        <v>72</v>
      </c>
      <c r="C38" s="62">
        <v>1</v>
      </c>
      <c r="D38" s="62">
        <v>0</v>
      </c>
      <c r="E38" s="62">
        <v>1</v>
      </c>
      <c r="F38" s="62">
        <v>1</v>
      </c>
      <c r="G38" s="62">
        <v>1</v>
      </c>
      <c r="H38" s="62">
        <v>3</v>
      </c>
      <c r="I38" s="62">
        <v>0</v>
      </c>
      <c r="J38" s="62">
        <v>1</v>
      </c>
      <c r="K38" s="75">
        <v>1</v>
      </c>
      <c r="L38" s="75">
        <v>0</v>
      </c>
      <c r="M38" s="64">
        <f t="shared" si="9"/>
        <v>5</v>
      </c>
      <c r="N38" s="64">
        <f t="shared" si="10"/>
        <v>1</v>
      </c>
      <c r="O38" s="117">
        <f t="shared" si="13"/>
        <v>6.172839506172839</v>
      </c>
      <c r="P38" s="62">
        <v>5369</v>
      </c>
      <c r="Q38" s="62">
        <v>4872</v>
      </c>
      <c r="R38" s="62">
        <v>4623</v>
      </c>
      <c r="S38" s="62">
        <v>4120</v>
      </c>
      <c r="T38" s="62">
        <v>3832</v>
      </c>
      <c r="U38" s="62">
        <v>3879</v>
      </c>
      <c r="V38" s="62">
        <v>3939</v>
      </c>
      <c r="W38" s="62">
        <v>4238</v>
      </c>
      <c r="X38" s="64">
        <v>4331</v>
      </c>
      <c r="Y38" s="64">
        <v>4401</v>
      </c>
      <c r="Z38" s="64">
        <f t="shared" si="11"/>
        <v>20788</v>
      </c>
      <c r="AA38" s="64">
        <f t="shared" si="12"/>
        <v>4157.6</v>
      </c>
      <c r="AB38" s="43">
        <f t="shared" si="14"/>
        <v>10.847139241827337</v>
      </c>
    </row>
    <row r="39" spans="2:28" ht="15">
      <c r="B39" s="47" t="s">
        <v>73</v>
      </c>
      <c r="C39" s="62">
        <v>6</v>
      </c>
      <c r="D39" s="62">
        <v>2</v>
      </c>
      <c r="E39" s="62">
        <v>3</v>
      </c>
      <c r="F39" s="62">
        <v>4</v>
      </c>
      <c r="G39" s="62">
        <v>1</v>
      </c>
      <c r="H39" s="62">
        <v>2</v>
      </c>
      <c r="I39" s="62">
        <v>0</v>
      </c>
      <c r="J39" s="62">
        <v>5</v>
      </c>
      <c r="K39" s="62">
        <v>3</v>
      </c>
      <c r="L39" s="62">
        <v>1</v>
      </c>
      <c r="M39" s="64">
        <f t="shared" si="9"/>
        <v>11</v>
      </c>
      <c r="N39" s="64">
        <f t="shared" si="10"/>
        <v>2.2</v>
      </c>
      <c r="O39" s="117">
        <f t="shared" si="13"/>
        <v>13.580246913580247</v>
      </c>
      <c r="P39" s="62">
        <v>6204</v>
      </c>
      <c r="Q39" s="62">
        <v>5937</v>
      </c>
      <c r="R39" s="62">
        <v>5685</v>
      </c>
      <c r="S39" s="62">
        <v>5285</v>
      </c>
      <c r="T39" s="62">
        <v>4661</v>
      </c>
      <c r="U39" s="62">
        <v>4568</v>
      </c>
      <c r="V39" s="62">
        <v>4383</v>
      </c>
      <c r="W39" s="62">
        <v>4283</v>
      </c>
      <c r="X39" s="67">
        <v>4276</v>
      </c>
      <c r="Y39" s="67">
        <v>4261</v>
      </c>
      <c r="Z39" s="64">
        <f t="shared" si="11"/>
        <v>21771</v>
      </c>
      <c r="AA39" s="64">
        <f t="shared" si="12"/>
        <v>4354.2</v>
      </c>
      <c r="AB39" s="43">
        <f t="shared" si="14"/>
        <v>11.360066790158887</v>
      </c>
    </row>
    <row r="40" spans="2:28" ht="15">
      <c r="B40" s="48" t="s">
        <v>74</v>
      </c>
      <c r="C40" s="62">
        <v>3</v>
      </c>
      <c r="D40" s="62">
        <v>3</v>
      </c>
      <c r="E40" s="62">
        <v>2</v>
      </c>
      <c r="F40" s="62">
        <v>0</v>
      </c>
      <c r="G40" s="62">
        <v>1</v>
      </c>
      <c r="H40" s="62">
        <v>2</v>
      </c>
      <c r="I40" s="62">
        <v>3</v>
      </c>
      <c r="J40" s="62">
        <v>0</v>
      </c>
      <c r="K40" s="75">
        <v>1</v>
      </c>
      <c r="L40" s="75">
        <v>0</v>
      </c>
      <c r="M40" s="64">
        <f t="shared" si="9"/>
        <v>6</v>
      </c>
      <c r="N40" s="64">
        <f t="shared" si="10"/>
        <v>1.2</v>
      </c>
      <c r="O40" s="117">
        <f t="shared" si="13"/>
        <v>7.4074074074074066</v>
      </c>
      <c r="P40" s="62">
        <v>5985</v>
      </c>
      <c r="Q40" s="62">
        <v>5692</v>
      </c>
      <c r="R40" s="62">
        <v>5684</v>
      </c>
      <c r="S40" s="62">
        <v>5099</v>
      </c>
      <c r="T40" s="62">
        <v>4476</v>
      </c>
      <c r="U40" s="62">
        <v>4255</v>
      </c>
      <c r="V40" s="62">
        <v>4378</v>
      </c>
      <c r="W40" s="62">
        <v>4291</v>
      </c>
      <c r="X40" s="63">
        <v>4203</v>
      </c>
      <c r="Y40" s="63">
        <v>4243</v>
      </c>
      <c r="Z40" s="64">
        <f t="shared" si="11"/>
        <v>21370</v>
      </c>
      <c r="AA40" s="64">
        <f t="shared" si="12"/>
        <v>4274</v>
      </c>
      <c r="AB40" s="43">
        <f t="shared" si="14"/>
        <v>11.15082574551906</v>
      </c>
    </row>
    <row r="41" spans="2:28" ht="15">
      <c r="B41" s="47" t="s">
        <v>75</v>
      </c>
      <c r="C41" s="62">
        <v>3</v>
      </c>
      <c r="D41" s="62">
        <v>4</v>
      </c>
      <c r="E41" s="62">
        <v>3</v>
      </c>
      <c r="F41" s="62">
        <v>1</v>
      </c>
      <c r="G41" s="62">
        <v>0</v>
      </c>
      <c r="H41" s="62">
        <v>0</v>
      </c>
      <c r="I41" s="62">
        <v>0</v>
      </c>
      <c r="J41" s="62">
        <v>1</v>
      </c>
      <c r="K41" s="62">
        <v>3</v>
      </c>
      <c r="L41" s="62">
        <v>0</v>
      </c>
      <c r="M41" s="64">
        <f t="shared" si="9"/>
        <v>4</v>
      </c>
      <c r="N41" s="64">
        <f t="shared" si="10"/>
        <v>0.8</v>
      </c>
      <c r="O41" s="117">
        <f t="shared" si="13"/>
        <v>4.938271604938271</v>
      </c>
      <c r="P41" s="62">
        <v>5033</v>
      </c>
      <c r="Q41" s="62">
        <v>4897</v>
      </c>
      <c r="R41" s="62">
        <v>5076</v>
      </c>
      <c r="S41" s="62">
        <v>4698</v>
      </c>
      <c r="T41" s="62">
        <v>4527</v>
      </c>
      <c r="U41" s="62">
        <v>4467</v>
      </c>
      <c r="V41" s="62">
        <v>4295</v>
      </c>
      <c r="W41" s="62">
        <v>4437</v>
      </c>
      <c r="X41" s="64">
        <v>4316</v>
      </c>
      <c r="Y41" s="64">
        <v>4023</v>
      </c>
      <c r="Z41" s="64">
        <f t="shared" si="11"/>
        <v>21538</v>
      </c>
      <c r="AA41" s="64">
        <f t="shared" si="12"/>
        <v>4307.6</v>
      </c>
      <c r="AB41" s="43">
        <f t="shared" si="14"/>
        <v>11.238487829058936</v>
      </c>
    </row>
    <row r="42" spans="2:28" ht="15">
      <c r="B42" s="42" t="s">
        <v>76</v>
      </c>
      <c r="C42" s="62">
        <v>1</v>
      </c>
      <c r="D42" s="62">
        <v>1</v>
      </c>
      <c r="E42" s="62">
        <v>5</v>
      </c>
      <c r="F42" s="62">
        <v>0</v>
      </c>
      <c r="G42" s="62">
        <v>1</v>
      </c>
      <c r="H42" s="62">
        <v>2</v>
      </c>
      <c r="I42" s="62">
        <v>0</v>
      </c>
      <c r="J42" s="62">
        <v>1</v>
      </c>
      <c r="K42" s="75">
        <v>1</v>
      </c>
      <c r="L42" s="75">
        <v>3</v>
      </c>
      <c r="M42" s="64">
        <f t="shared" si="9"/>
        <v>7</v>
      </c>
      <c r="N42" s="64">
        <f t="shared" si="10"/>
        <v>1.4</v>
      </c>
      <c r="O42" s="117">
        <f t="shared" si="13"/>
        <v>8.641975308641975</v>
      </c>
      <c r="P42" s="62">
        <v>3935</v>
      </c>
      <c r="Q42" s="62">
        <v>3975</v>
      </c>
      <c r="R42" s="62">
        <v>3947</v>
      </c>
      <c r="S42" s="62">
        <v>3984</v>
      </c>
      <c r="T42" s="62">
        <v>3728</v>
      </c>
      <c r="U42" s="62">
        <v>3764</v>
      </c>
      <c r="V42" s="62">
        <v>3802</v>
      </c>
      <c r="W42" s="62">
        <v>3909</v>
      </c>
      <c r="X42" s="63">
        <v>3869</v>
      </c>
      <c r="Y42" s="63">
        <v>3927</v>
      </c>
      <c r="Z42" s="64">
        <f t="shared" si="11"/>
        <v>19271</v>
      </c>
      <c r="AA42" s="64">
        <f t="shared" si="12"/>
        <v>3854.2</v>
      </c>
      <c r="AB42" s="43">
        <f t="shared" si="14"/>
        <v>10.055571499386886</v>
      </c>
    </row>
    <row r="43" spans="2:28" ht="15">
      <c r="B43" s="44" t="s">
        <v>77</v>
      </c>
      <c r="C43" s="62">
        <v>1</v>
      </c>
      <c r="D43" s="62">
        <v>1</v>
      </c>
      <c r="E43" s="62">
        <v>3</v>
      </c>
      <c r="F43" s="62">
        <v>0</v>
      </c>
      <c r="G43" s="62">
        <v>1</v>
      </c>
      <c r="H43" s="62">
        <v>2</v>
      </c>
      <c r="I43" s="62">
        <v>3</v>
      </c>
      <c r="J43" s="62">
        <v>1</v>
      </c>
      <c r="K43" s="62">
        <v>2</v>
      </c>
      <c r="L43" s="62">
        <v>1</v>
      </c>
      <c r="M43" s="64">
        <f t="shared" si="9"/>
        <v>9</v>
      </c>
      <c r="N43" s="64">
        <f t="shared" si="10"/>
        <v>1.8</v>
      </c>
      <c r="O43" s="117">
        <f t="shared" si="13"/>
        <v>11.11111111111111</v>
      </c>
      <c r="P43" s="62">
        <v>3216</v>
      </c>
      <c r="Q43" s="62">
        <v>3229</v>
      </c>
      <c r="R43" s="62">
        <v>3353</v>
      </c>
      <c r="S43" s="62">
        <v>3155</v>
      </c>
      <c r="T43" s="62">
        <v>3026</v>
      </c>
      <c r="U43" s="62">
        <v>3008</v>
      </c>
      <c r="V43" s="62">
        <v>3017</v>
      </c>
      <c r="W43" s="62">
        <v>3092</v>
      </c>
      <c r="X43" s="64">
        <v>3186</v>
      </c>
      <c r="Y43" s="64">
        <v>3397</v>
      </c>
      <c r="Z43" s="64">
        <f t="shared" si="11"/>
        <v>15700</v>
      </c>
      <c r="AA43" s="64">
        <f t="shared" si="12"/>
        <v>3140</v>
      </c>
      <c r="AB43" s="43">
        <f t="shared" si="14"/>
        <v>8.192230426048162</v>
      </c>
    </row>
    <row r="44" spans="2:28" ht="15">
      <c r="B44" s="44" t="s">
        <v>78</v>
      </c>
      <c r="C44" s="62">
        <v>1</v>
      </c>
      <c r="D44" s="62">
        <v>1</v>
      </c>
      <c r="E44" s="62">
        <v>2</v>
      </c>
      <c r="F44" s="62">
        <v>2</v>
      </c>
      <c r="G44" s="62">
        <v>1</v>
      </c>
      <c r="H44" s="62">
        <v>2</v>
      </c>
      <c r="I44" s="62">
        <v>0</v>
      </c>
      <c r="J44" s="62">
        <v>3</v>
      </c>
      <c r="K44" s="75">
        <v>1</v>
      </c>
      <c r="L44" s="75">
        <v>1</v>
      </c>
      <c r="M44" s="64">
        <f t="shared" si="9"/>
        <v>7</v>
      </c>
      <c r="N44" s="64">
        <f t="shared" si="10"/>
        <v>1.4</v>
      </c>
      <c r="O44" s="117">
        <f t="shared" si="13"/>
        <v>8.641975308641975</v>
      </c>
      <c r="P44" s="62">
        <v>2247</v>
      </c>
      <c r="Q44" s="62">
        <v>2176</v>
      </c>
      <c r="R44" s="62">
        <v>2268</v>
      </c>
      <c r="S44" s="62">
        <v>2356</v>
      </c>
      <c r="T44" s="62">
        <v>2286</v>
      </c>
      <c r="U44" s="62">
        <v>2416</v>
      </c>
      <c r="V44" s="62">
        <v>2404</v>
      </c>
      <c r="W44" s="62">
        <v>2551</v>
      </c>
      <c r="X44" s="63">
        <v>2524</v>
      </c>
      <c r="Y44" s="63">
        <v>2626</v>
      </c>
      <c r="Z44" s="64">
        <f t="shared" si="11"/>
        <v>12521</v>
      </c>
      <c r="AA44" s="64">
        <f t="shared" si="12"/>
        <v>2504.2</v>
      </c>
      <c r="AB44" s="43">
        <f t="shared" si="14"/>
        <v>6.533434214302486</v>
      </c>
    </row>
    <row r="45" spans="2:28" ht="15">
      <c r="B45" s="44" t="s">
        <v>79</v>
      </c>
      <c r="C45" s="62">
        <v>1</v>
      </c>
      <c r="D45" s="62">
        <v>0</v>
      </c>
      <c r="E45" s="62">
        <v>1</v>
      </c>
      <c r="F45" s="62">
        <v>0</v>
      </c>
      <c r="G45" s="62">
        <v>1</v>
      </c>
      <c r="H45" s="62">
        <v>3</v>
      </c>
      <c r="I45" s="62">
        <v>3</v>
      </c>
      <c r="J45" s="62">
        <v>1</v>
      </c>
      <c r="K45" s="62">
        <v>1</v>
      </c>
      <c r="L45" s="62">
        <v>1</v>
      </c>
      <c r="M45" s="64">
        <f t="shared" si="9"/>
        <v>9</v>
      </c>
      <c r="N45" s="64">
        <f t="shared" si="10"/>
        <v>1.8</v>
      </c>
      <c r="O45" s="117">
        <f t="shared" si="13"/>
        <v>11.11111111111111</v>
      </c>
      <c r="P45" s="62">
        <v>1599</v>
      </c>
      <c r="Q45" s="62">
        <v>1602</v>
      </c>
      <c r="R45" s="62">
        <v>1703</v>
      </c>
      <c r="S45" s="62">
        <v>1686</v>
      </c>
      <c r="T45" s="62">
        <v>1664</v>
      </c>
      <c r="U45" s="62">
        <v>1601</v>
      </c>
      <c r="V45" s="62">
        <v>1655</v>
      </c>
      <c r="W45" s="62">
        <v>1807</v>
      </c>
      <c r="X45" s="64">
        <v>1888</v>
      </c>
      <c r="Y45" s="64">
        <v>1981</v>
      </c>
      <c r="Z45" s="64">
        <f t="shared" si="11"/>
        <v>8932</v>
      </c>
      <c r="AA45" s="64">
        <f t="shared" si="12"/>
        <v>1786.4</v>
      </c>
      <c r="AB45" s="43">
        <f t="shared" si="14"/>
        <v>4.660700774870203</v>
      </c>
    </row>
    <row r="46" spans="2:28" ht="15">
      <c r="B46" s="44" t="s">
        <v>80</v>
      </c>
      <c r="C46" s="62">
        <v>1</v>
      </c>
      <c r="D46" s="62">
        <v>1</v>
      </c>
      <c r="E46" s="62">
        <v>1</v>
      </c>
      <c r="F46" s="62">
        <v>0</v>
      </c>
      <c r="G46" s="62">
        <v>0</v>
      </c>
      <c r="H46" s="62">
        <v>1</v>
      </c>
      <c r="I46" s="62">
        <v>1</v>
      </c>
      <c r="J46" s="62">
        <v>0</v>
      </c>
      <c r="K46" s="62">
        <v>0</v>
      </c>
      <c r="L46" s="62">
        <v>1</v>
      </c>
      <c r="M46" s="64">
        <f t="shared" si="9"/>
        <v>3</v>
      </c>
      <c r="N46" s="64">
        <f t="shared" si="10"/>
        <v>0.6</v>
      </c>
      <c r="O46" s="117">
        <f t="shared" si="13"/>
        <v>3.7037037037037033</v>
      </c>
      <c r="P46" s="62">
        <v>1214</v>
      </c>
      <c r="Q46" s="62">
        <v>1192</v>
      </c>
      <c r="R46" s="62">
        <v>1203</v>
      </c>
      <c r="S46" s="62">
        <v>1127</v>
      </c>
      <c r="T46" s="62">
        <v>1125</v>
      </c>
      <c r="U46" s="62">
        <v>1094</v>
      </c>
      <c r="V46" s="62">
        <v>1078</v>
      </c>
      <c r="W46" s="62">
        <v>1173</v>
      </c>
      <c r="X46" s="64">
        <v>1234</v>
      </c>
      <c r="Y46" s="64">
        <v>1324</v>
      </c>
      <c r="Z46" s="64">
        <f t="shared" si="11"/>
        <v>5903</v>
      </c>
      <c r="AA46" s="64">
        <f t="shared" si="12"/>
        <v>1180.6</v>
      </c>
      <c r="AB46" s="43">
        <f t="shared" si="14"/>
        <v>3.0801742805708474</v>
      </c>
    </row>
    <row r="47" spans="2:28" ht="15">
      <c r="B47" s="44" t="s">
        <v>81</v>
      </c>
      <c r="C47" s="62">
        <v>0</v>
      </c>
      <c r="D47" s="62">
        <v>1</v>
      </c>
      <c r="E47" s="62">
        <v>0</v>
      </c>
      <c r="F47" s="62">
        <v>0</v>
      </c>
      <c r="G47" s="62">
        <v>0</v>
      </c>
      <c r="H47" s="62">
        <v>0</v>
      </c>
      <c r="I47" s="62">
        <v>1</v>
      </c>
      <c r="J47" s="62">
        <v>0</v>
      </c>
      <c r="K47" s="75">
        <v>0</v>
      </c>
      <c r="L47" s="75">
        <v>0</v>
      </c>
      <c r="M47" s="64">
        <f t="shared" si="9"/>
        <v>1</v>
      </c>
      <c r="N47" s="64">
        <f t="shared" si="10"/>
        <v>0.2</v>
      </c>
      <c r="O47" s="117">
        <f t="shared" si="13"/>
        <v>1.2345679012345678</v>
      </c>
      <c r="P47" s="62">
        <v>959</v>
      </c>
      <c r="Q47" s="62">
        <v>936</v>
      </c>
      <c r="R47" s="62">
        <v>920</v>
      </c>
      <c r="S47" s="62">
        <v>951</v>
      </c>
      <c r="T47" s="62">
        <v>933</v>
      </c>
      <c r="U47" s="62">
        <v>871</v>
      </c>
      <c r="V47" s="62">
        <v>785</v>
      </c>
      <c r="W47" s="62">
        <v>847</v>
      </c>
      <c r="X47" s="63">
        <v>860</v>
      </c>
      <c r="Y47" s="63">
        <v>856</v>
      </c>
      <c r="Z47" s="64">
        <f t="shared" si="11"/>
        <v>4219</v>
      </c>
      <c r="AA47" s="64">
        <f t="shared" si="12"/>
        <v>843.8</v>
      </c>
      <c r="AB47" s="43">
        <f t="shared" si="14"/>
        <v>2.201466252706828</v>
      </c>
    </row>
    <row r="48" spans="2:28" ht="15">
      <c r="B48" s="44" t="s">
        <v>82</v>
      </c>
      <c r="C48" s="62">
        <v>2</v>
      </c>
      <c r="D48" s="62">
        <v>2</v>
      </c>
      <c r="E48" s="62">
        <v>1</v>
      </c>
      <c r="F48" s="62">
        <v>1</v>
      </c>
      <c r="G48" s="62">
        <v>1</v>
      </c>
      <c r="H48" s="62">
        <v>0</v>
      </c>
      <c r="I48" s="62">
        <v>0</v>
      </c>
      <c r="J48" s="62">
        <v>0</v>
      </c>
      <c r="K48" s="62">
        <v>1</v>
      </c>
      <c r="L48" s="62">
        <v>0</v>
      </c>
      <c r="M48" s="64">
        <f t="shared" si="9"/>
        <v>1</v>
      </c>
      <c r="N48" s="64">
        <f t="shared" si="10"/>
        <v>0.2</v>
      </c>
      <c r="O48" s="117">
        <f t="shared" si="13"/>
        <v>1.2345679012345678</v>
      </c>
      <c r="P48" s="62">
        <v>1422</v>
      </c>
      <c r="Q48" s="62">
        <v>1420</v>
      </c>
      <c r="R48" s="62">
        <v>1440</v>
      </c>
      <c r="S48" s="62">
        <v>1344</v>
      </c>
      <c r="T48" s="62">
        <v>1365</v>
      </c>
      <c r="U48" s="62">
        <v>1410</v>
      </c>
      <c r="V48" s="62">
        <v>1233</v>
      </c>
      <c r="W48" s="62">
        <v>1249</v>
      </c>
      <c r="X48" s="64">
        <v>1265</v>
      </c>
      <c r="Y48" s="64">
        <v>1270</v>
      </c>
      <c r="Z48" s="64">
        <f t="shared" si="11"/>
        <v>6427</v>
      </c>
      <c r="AA48" s="64">
        <f t="shared" si="12"/>
        <v>1285.4</v>
      </c>
      <c r="AB48" s="43">
        <f t="shared" si="14"/>
        <v>3.3535964935166582</v>
      </c>
    </row>
    <row r="49" spans="2:28" ht="15">
      <c r="B49" s="42" t="s">
        <v>83</v>
      </c>
      <c r="C49" s="62">
        <v>0</v>
      </c>
      <c r="D49" s="62">
        <v>1</v>
      </c>
      <c r="E49" s="62">
        <v>1</v>
      </c>
      <c r="F49" s="62">
        <v>1</v>
      </c>
      <c r="G49" s="62">
        <v>0</v>
      </c>
      <c r="H49" s="62">
        <v>1</v>
      </c>
      <c r="I49" s="62">
        <v>1</v>
      </c>
      <c r="J49" s="62">
        <v>1</v>
      </c>
      <c r="K49" s="75">
        <v>0</v>
      </c>
      <c r="L49" s="75">
        <v>1</v>
      </c>
      <c r="M49" s="64">
        <f t="shared" si="9"/>
        <v>4</v>
      </c>
      <c r="N49" s="64">
        <f t="shared" si="10"/>
        <v>0.8</v>
      </c>
      <c r="O49" s="117">
        <f t="shared" si="13"/>
        <v>4.938271604938271</v>
      </c>
      <c r="P49" s="62">
        <v>417</v>
      </c>
      <c r="Q49" s="62">
        <v>417</v>
      </c>
      <c r="R49" s="62">
        <v>450</v>
      </c>
      <c r="S49" s="62">
        <v>484</v>
      </c>
      <c r="T49" s="62">
        <v>470</v>
      </c>
      <c r="U49" s="62">
        <v>540</v>
      </c>
      <c r="V49" s="62">
        <v>508</v>
      </c>
      <c r="W49" s="62">
        <v>604</v>
      </c>
      <c r="X49" s="63">
        <v>605</v>
      </c>
      <c r="Y49" s="63">
        <v>637</v>
      </c>
      <c r="Z49" s="64">
        <f t="shared" si="11"/>
        <v>2894</v>
      </c>
      <c r="AA49" s="64">
        <f t="shared" si="12"/>
        <v>578.8</v>
      </c>
      <c r="AB49" s="43">
        <f t="shared" si="14"/>
        <v>1.5100837485976677</v>
      </c>
    </row>
    <row r="50" spans="2:28" ht="15.75" thickBot="1">
      <c r="B50" s="44" t="s">
        <v>7</v>
      </c>
      <c r="C50" s="62">
        <v>0</v>
      </c>
      <c r="D50" s="62">
        <v>1</v>
      </c>
      <c r="E50" s="62">
        <v>1</v>
      </c>
      <c r="F50" s="62">
        <v>1</v>
      </c>
      <c r="G50" s="62">
        <v>1</v>
      </c>
      <c r="H50" s="62">
        <v>1</v>
      </c>
      <c r="I50" s="62">
        <v>0</v>
      </c>
      <c r="J50" s="62">
        <v>0</v>
      </c>
      <c r="K50" s="62">
        <v>0</v>
      </c>
      <c r="L50" s="62">
        <v>0</v>
      </c>
      <c r="M50" s="82">
        <f t="shared" si="9"/>
        <v>1</v>
      </c>
      <c r="N50" s="82">
        <f t="shared" si="10"/>
        <v>0.2</v>
      </c>
      <c r="O50" s="118">
        <f t="shared" si="13"/>
        <v>1.2345679012345678</v>
      </c>
      <c r="P50" s="62">
        <v>532</v>
      </c>
      <c r="Q50" s="62">
        <v>582</v>
      </c>
      <c r="R50" s="62">
        <v>586</v>
      </c>
      <c r="S50" s="62">
        <v>470</v>
      </c>
      <c r="T50" s="62">
        <v>266</v>
      </c>
      <c r="U50" s="62">
        <v>264</v>
      </c>
      <c r="V50" s="62">
        <v>318</v>
      </c>
      <c r="W50" s="62">
        <v>303</v>
      </c>
      <c r="X50" s="64">
        <v>269</v>
      </c>
      <c r="Y50" s="64">
        <v>334</v>
      </c>
      <c r="Z50" s="82">
        <f t="shared" si="11"/>
        <v>1488</v>
      </c>
      <c r="AA50" s="82">
        <f t="shared" si="12"/>
        <v>297.6</v>
      </c>
      <c r="AB50" s="94">
        <f t="shared" si="14"/>
        <v>0.7764355970674945</v>
      </c>
    </row>
    <row r="51" spans="2:28" ht="15.75" thickBot="1">
      <c r="B51" s="45" t="s">
        <v>139</v>
      </c>
      <c r="C51" s="65">
        <f aca="true" t="shared" si="15" ref="C51:L51">SUM(C32:C50)</f>
        <v>20</v>
      </c>
      <c r="D51" s="66">
        <f t="shared" si="15"/>
        <v>22</v>
      </c>
      <c r="E51" s="66">
        <f t="shared" si="15"/>
        <v>27</v>
      </c>
      <c r="F51" s="66">
        <f t="shared" si="15"/>
        <v>13</v>
      </c>
      <c r="G51" s="66">
        <f t="shared" si="15"/>
        <v>9</v>
      </c>
      <c r="H51" s="66">
        <f t="shared" si="15"/>
        <v>21</v>
      </c>
      <c r="I51" s="66">
        <f t="shared" si="15"/>
        <v>19</v>
      </c>
      <c r="J51" s="66">
        <f t="shared" si="15"/>
        <v>15</v>
      </c>
      <c r="K51" s="66">
        <f t="shared" si="15"/>
        <v>17</v>
      </c>
      <c r="L51" s="66">
        <f t="shared" si="15"/>
        <v>9</v>
      </c>
      <c r="M51" s="66">
        <f t="shared" si="9"/>
        <v>81</v>
      </c>
      <c r="N51" s="66">
        <f t="shared" si="10"/>
        <v>16.2</v>
      </c>
      <c r="O51" s="150">
        <f t="shared" si="13"/>
        <v>100</v>
      </c>
      <c r="P51" s="65">
        <f aca="true" t="shared" si="16" ref="P51:Y51">SUM(P32:P50)</f>
        <v>44102</v>
      </c>
      <c r="Q51" s="66">
        <f t="shared" si="16"/>
        <v>43014</v>
      </c>
      <c r="R51" s="66">
        <f t="shared" si="16"/>
        <v>43041</v>
      </c>
      <c r="S51" s="66">
        <f t="shared" si="16"/>
        <v>40765</v>
      </c>
      <c r="T51" s="66">
        <f t="shared" si="16"/>
        <v>38202</v>
      </c>
      <c r="U51" s="66">
        <f t="shared" si="16"/>
        <v>37955</v>
      </c>
      <c r="V51" s="66">
        <f t="shared" si="16"/>
        <v>37457</v>
      </c>
      <c r="W51" s="66">
        <f t="shared" si="16"/>
        <v>38466</v>
      </c>
      <c r="X51" s="66">
        <f t="shared" si="16"/>
        <v>38798</v>
      </c>
      <c r="Y51" s="66">
        <f t="shared" si="16"/>
        <v>38969</v>
      </c>
      <c r="Z51" s="66">
        <f t="shared" si="11"/>
        <v>191645</v>
      </c>
      <c r="AA51" s="66">
        <f t="shared" si="12"/>
        <v>38329</v>
      </c>
      <c r="AB51" s="46">
        <f t="shared" si="14"/>
        <v>100</v>
      </c>
    </row>
    <row r="52" ht="14.25" thickBot="1" thickTop="1"/>
    <row r="53" spans="2:28" ht="16.5" thickBot="1" thickTop="1">
      <c r="B53" s="33"/>
      <c r="C53" s="34" t="s">
        <v>103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5"/>
      <c r="O53" s="148"/>
      <c r="P53" s="34" t="s">
        <v>117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106"/>
      <c r="AB53" s="36" t="s">
        <v>118</v>
      </c>
    </row>
    <row r="54" spans="2:28" ht="15.75" thickBot="1">
      <c r="B54" s="37" t="s">
        <v>66</v>
      </c>
      <c r="C54" s="83">
        <f aca="true" t="shared" si="17" ref="C54:L54">C31</f>
        <v>1994</v>
      </c>
      <c r="D54" s="39">
        <f t="shared" si="17"/>
        <v>1995</v>
      </c>
      <c r="E54" s="39">
        <f t="shared" si="17"/>
        <v>1996</v>
      </c>
      <c r="F54" s="39">
        <f t="shared" si="17"/>
        <v>1997</v>
      </c>
      <c r="G54" s="39">
        <f t="shared" si="17"/>
        <v>1998</v>
      </c>
      <c r="H54" s="39">
        <f t="shared" si="17"/>
        <v>1999</v>
      </c>
      <c r="I54" s="39">
        <f t="shared" si="17"/>
        <v>2000</v>
      </c>
      <c r="J54" s="39">
        <f t="shared" si="17"/>
        <v>2001</v>
      </c>
      <c r="K54" s="39">
        <f t="shared" si="17"/>
        <v>2002</v>
      </c>
      <c r="L54" s="39">
        <f t="shared" si="17"/>
        <v>2003</v>
      </c>
      <c r="M54" s="39" t="s">
        <v>3</v>
      </c>
      <c r="N54" s="40" t="s">
        <v>4</v>
      </c>
      <c r="O54" s="149" t="s">
        <v>5</v>
      </c>
      <c r="P54" s="38">
        <v>1994</v>
      </c>
      <c r="Q54" s="84">
        <v>1995</v>
      </c>
      <c r="R54" s="84">
        <v>1996</v>
      </c>
      <c r="S54" s="84">
        <v>1997</v>
      </c>
      <c r="T54" s="84">
        <v>1998</v>
      </c>
      <c r="U54" s="84">
        <v>1999</v>
      </c>
      <c r="V54" s="39">
        <v>2000</v>
      </c>
      <c r="W54" s="70">
        <v>2001</v>
      </c>
      <c r="X54" s="39">
        <v>2002</v>
      </c>
      <c r="Y54" s="39">
        <v>2003</v>
      </c>
      <c r="Z54" s="39" t="s">
        <v>3</v>
      </c>
      <c r="AA54" s="113" t="s">
        <v>4</v>
      </c>
      <c r="AB54" s="41" t="s">
        <v>5</v>
      </c>
    </row>
    <row r="55" spans="2:28" ht="15">
      <c r="B55" s="44" t="s">
        <v>67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75">
        <v>0</v>
      </c>
      <c r="L55" s="75">
        <v>0</v>
      </c>
      <c r="M55" s="67">
        <f aca="true" t="shared" si="18" ref="M55:M74">SUM(H55:L55)</f>
        <v>0</v>
      </c>
      <c r="N55" s="67">
        <f aca="true" t="shared" si="19" ref="N55:N74">M55/5</f>
        <v>0</v>
      </c>
      <c r="O55" s="115" t="e">
        <f>M55/M$74*100</f>
        <v>#DIV/0!</v>
      </c>
      <c r="P55" s="62">
        <v>3</v>
      </c>
      <c r="Q55" s="62">
        <v>6</v>
      </c>
      <c r="R55" s="62">
        <v>2</v>
      </c>
      <c r="S55" s="62">
        <v>0</v>
      </c>
      <c r="T55" s="62">
        <v>0</v>
      </c>
      <c r="U55" s="62">
        <v>2</v>
      </c>
      <c r="V55" s="62">
        <v>3</v>
      </c>
      <c r="W55" s="62">
        <v>2</v>
      </c>
      <c r="X55" s="63">
        <v>1</v>
      </c>
      <c r="Y55" s="63">
        <v>2</v>
      </c>
      <c r="Z55" s="67">
        <f aca="true" t="shared" si="20" ref="Z55:Z74">SUM(U55:Y55)</f>
        <v>10</v>
      </c>
      <c r="AA55" s="67">
        <f aca="true" t="shared" si="21" ref="AA55:AA74">Z55/5</f>
        <v>2</v>
      </c>
      <c r="AB55" s="116">
        <f>Z55/Z$74*100</f>
        <v>0.5154639175257731</v>
      </c>
    </row>
    <row r="56" spans="2:28" ht="15">
      <c r="B56" s="47" t="s">
        <v>138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4">
        <f t="shared" si="18"/>
        <v>0</v>
      </c>
      <c r="N56" s="64">
        <f t="shared" si="19"/>
        <v>0</v>
      </c>
      <c r="O56" s="117" t="e">
        <f aca="true" t="shared" si="22" ref="O56:O74">M56/M$74*100</f>
        <v>#DIV/0!</v>
      </c>
      <c r="P56" s="62">
        <v>9</v>
      </c>
      <c r="Q56" s="62">
        <v>9</v>
      </c>
      <c r="R56" s="62">
        <v>3</v>
      </c>
      <c r="S56" s="62">
        <v>4</v>
      </c>
      <c r="T56" s="62">
        <v>12</v>
      </c>
      <c r="U56" s="62">
        <v>6</v>
      </c>
      <c r="V56" s="62">
        <v>8</v>
      </c>
      <c r="W56" s="62">
        <v>7</v>
      </c>
      <c r="X56" s="64">
        <v>8</v>
      </c>
      <c r="Y56" s="64">
        <v>5</v>
      </c>
      <c r="Z56" s="64">
        <f t="shared" si="20"/>
        <v>34</v>
      </c>
      <c r="AA56" s="64">
        <f t="shared" si="21"/>
        <v>6.8</v>
      </c>
      <c r="AB56" s="43">
        <f aca="true" t="shared" si="23" ref="AB56:AB74">Z56/Z$74*100</f>
        <v>1.7525773195876289</v>
      </c>
    </row>
    <row r="57" spans="2:28" ht="15">
      <c r="B57" s="47" t="s">
        <v>68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75">
        <v>0</v>
      </c>
      <c r="L57" s="75">
        <v>0</v>
      </c>
      <c r="M57" s="64">
        <f t="shared" si="18"/>
        <v>0</v>
      </c>
      <c r="N57" s="64">
        <f t="shared" si="19"/>
        <v>0</v>
      </c>
      <c r="O57" s="117" t="e">
        <f>M57/M$74*100</f>
        <v>#DIV/0!</v>
      </c>
      <c r="P57" s="62">
        <v>10</v>
      </c>
      <c r="Q57" s="62">
        <v>7</v>
      </c>
      <c r="R57" s="62">
        <v>6</v>
      </c>
      <c r="S57" s="62">
        <v>9</v>
      </c>
      <c r="T57" s="62">
        <v>8</v>
      </c>
      <c r="U57" s="62">
        <v>17</v>
      </c>
      <c r="V57" s="62">
        <v>11</v>
      </c>
      <c r="W57" s="62">
        <v>14</v>
      </c>
      <c r="X57" s="63">
        <v>8</v>
      </c>
      <c r="Y57" s="63">
        <v>8</v>
      </c>
      <c r="Z57" s="64">
        <f t="shared" si="20"/>
        <v>58</v>
      </c>
      <c r="AA57" s="64">
        <f t="shared" si="21"/>
        <v>11.6</v>
      </c>
      <c r="AB57" s="43">
        <f>Z57/Z$74*100</f>
        <v>2.9896907216494846</v>
      </c>
    </row>
    <row r="58" spans="2:28" ht="15">
      <c r="B58" s="47" t="s">
        <v>69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4">
        <f t="shared" si="18"/>
        <v>0</v>
      </c>
      <c r="N58" s="64">
        <f t="shared" si="19"/>
        <v>0</v>
      </c>
      <c r="O58" s="117" t="e">
        <f>M58/M$74*100</f>
        <v>#DIV/0!</v>
      </c>
      <c r="P58" s="62">
        <v>5</v>
      </c>
      <c r="Q58" s="62">
        <v>13</v>
      </c>
      <c r="R58" s="62">
        <v>9</v>
      </c>
      <c r="S58" s="62">
        <v>6</v>
      </c>
      <c r="T58" s="62">
        <v>7</v>
      </c>
      <c r="U58" s="62">
        <v>14</v>
      </c>
      <c r="V58" s="62">
        <v>11</v>
      </c>
      <c r="W58" s="62">
        <v>11</v>
      </c>
      <c r="X58" s="64">
        <v>6</v>
      </c>
      <c r="Y58" s="64">
        <v>10</v>
      </c>
      <c r="Z58" s="64">
        <f t="shared" si="20"/>
        <v>52</v>
      </c>
      <c r="AA58" s="64">
        <f t="shared" si="21"/>
        <v>10.4</v>
      </c>
      <c r="AB58" s="43">
        <f>Z58/Z$74*100</f>
        <v>2.6804123711340204</v>
      </c>
    </row>
    <row r="59" spans="2:28" ht="15">
      <c r="B59" s="47" t="s">
        <v>70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4">
        <f t="shared" si="18"/>
        <v>0</v>
      </c>
      <c r="N59" s="64">
        <f t="shared" si="19"/>
        <v>0</v>
      </c>
      <c r="O59" s="117" t="e">
        <f>M59/M$74*100</f>
        <v>#DIV/0!</v>
      </c>
      <c r="P59" s="62">
        <v>8</v>
      </c>
      <c r="Q59" s="62">
        <v>9</v>
      </c>
      <c r="R59" s="62">
        <v>15</v>
      </c>
      <c r="S59" s="62">
        <v>9</v>
      </c>
      <c r="T59" s="62">
        <v>8</v>
      </c>
      <c r="U59" s="62">
        <v>11</v>
      </c>
      <c r="V59" s="62">
        <v>10</v>
      </c>
      <c r="W59" s="62">
        <v>14</v>
      </c>
      <c r="X59" s="64">
        <v>13</v>
      </c>
      <c r="Y59" s="64">
        <v>13</v>
      </c>
      <c r="Z59" s="64">
        <f t="shared" si="20"/>
        <v>61</v>
      </c>
      <c r="AA59" s="64">
        <f t="shared" si="21"/>
        <v>12.2</v>
      </c>
      <c r="AB59" s="43">
        <f>Z59/Z$74*100</f>
        <v>3.1443298969072164</v>
      </c>
    </row>
    <row r="60" spans="2:28" ht="15">
      <c r="B60" s="47" t="s">
        <v>71</v>
      </c>
      <c r="C60" s="62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4">
        <f t="shared" si="18"/>
        <v>0</v>
      </c>
      <c r="N60" s="64">
        <f t="shared" si="19"/>
        <v>0</v>
      </c>
      <c r="O60" s="117" t="e">
        <f>M60/M$74*100</f>
        <v>#DIV/0!</v>
      </c>
      <c r="P60" s="62">
        <v>11</v>
      </c>
      <c r="Q60" s="62">
        <v>13</v>
      </c>
      <c r="R60" s="62">
        <v>13</v>
      </c>
      <c r="S60" s="62">
        <v>10</v>
      </c>
      <c r="T60" s="62">
        <v>10</v>
      </c>
      <c r="U60" s="62">
        <v>18</v>
      </c>
      <c r="V60" s="62">
        <v>11</v>
      </c>
      <c r="W60" s="62">
        <v>9</v>
      </c>
      <c r="X60" s="64">
        <v>14</v>
      </c>
      <c r="Y60" s="64">
        <v>16</v>
      </c>
      <c r="Z60" s="64">
        <f t="shared" si="20"/>
        <v>68</v>
      </c>
      <c r="AA60" s="64">
        <f t="shared" si="21"/>
        <v>13.6</v>
      </c>
      <c r="AB60" s="43">
        <f>Z60/Z$74*100</f>
        <v>3.5051546391752577</v>
      </c>
    </row>
    <row r="61" spans="2:28" ht="15">
      <c r="B61" s="47" t="s">
        <v>72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75">
        <v>0</v>
      </c>
      <c r="L61" s="75">
        <v>0</v>
      </c>
      <c r="M61" s="64">
        <f t="shared" si="18"/>
        <v>0</v>
      </c>
      <c r="N61" s="64">
        <f t="shared" si="19"/>
        <v>0</v>
      </c>
      <c r="O61" s="117" t="e">
        <f t="shared" si="22"/>
        <v>#DIV/0!</v>
      </c>
      <c r="P61" s="62">
        <v>33</v>
      </c>
      <c r="Q61" s="62">
        <v>44</v>
      </c>
      <c r="R61" s="62">
        <v>32</v>
      </c>
      <c r="S61" s="62">
        <v>23</v>
      </c>
      <c r="T61" s="62">
        <v>25</v>
      </c>
      <c r="U61" s="62">
        <v>33</v>
      </c>
      <c r="V61" s="62">
        <v>36</v>
      </c>
      <c r="W61" s="62">
        <v>57</v>
      </c>
      <c r="X61" s="64">
        <v>42</v>
      </c>
      <c r="Y61" s="64">
        <v>34</v>
      </c>
      <c r="Z61" s="64">
        <f t="shared" si="20"/>
        <v>202</v>
      </c>
      <c r="AA61" s="64">
        <f t="shared" si="21"/>
        <v>40.4</v>
      </c>
      <c r="AB61" s="43">
        <f t="shared" si="23"/>
        <v>10.412371134020619</v>
      </c>
    </row>
    <row r="62" spans="2:28" ht="15">
      <c r="B62" s="47" t="s">
        <v>73</v>
      </c>
      <c r="C62" s="62">
        <v>0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4">
        <f t="shared" si="18"/>
        <v>0</v>
      </c>
      <c r="N62" s="64">
        <f t="shared" si="19"/>
        <v>0</v>
      </c>
      <c r="O62" s="117" t="e">
        <f t="shared" si="22"/>
        <v>#DIV/0!</v>
      </c>
      <c r="P62" s="62">
        <v>43</v>
      </c>
      <c r="Q62" s="62">
        <v>37</v>
      </c>
      <c r="R62" s="62">
        <v>38</v>
      </c>
      <c r="S62" s="62">
        <v>41</v>
      </c>
      <c r="T62" s="62">
        <v>36</v>
      </c>
      <c r="U62" s="62">
        <v>43</v>
      </c>
      <c r="V62" s="62">
        <v>41</v>
      </c>
      <c r="W62" s="62">
        <v>34</v>
      </c>
      <c r="X62" s="67">
        <v>42</v>
      </c>
      <c r="Y62" s="67">
        <v>59</v>
      </c>
      <c r="Z62" s="64">
        <f t="shared" si="20"/>
        <v>219</v>
      </c>
      <c r="AA62" s="64">
        <f t="shared" si="21"/>
        <v>43.8</v>
      </c>
      <c r="AB62" s="43">
        <f t="shared" si="23"/>
        <v>11.288659793814434</v>
      </c>
    </row>
    <row r="63" spans="2:28" ht="15">
      <c r="B63" s="48" t="s">
        <v>74</v>
      </c>
      <c r="C63" s="62">
        <v>0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75">
        <v>0</v>
      </c>
      <c r="L63" s="75">
        <v>0</v>
      </c>
      <c r="M63" s="64">
        <f t="shared" si="18"/>
        <v>0</v>
      </c>
      <c r="N63" s="64">
        <f t="shared" si="19"/>
        <v>0</v>
      </c>
      <c r="O63" s="117" t="e">
        <f t="shared" si="22"/>
        <v>#DIV/0!</v>
      </c>
      <c r="P63" s="62">
        <v>44</v>
      </c>
      <c r="Q63" s="62">
        <v>47</v>
      </c>
      <c r="R63" s="62">
        <v>37</v>
      </c>
      <c r="S63" s="62">
        <v>42</v>
      </c>
      <c r="T63" s="62">
        <v>29</v>
      </c>
      <c r="U63" s="62">
        <v>27</v>
      </c>
      <c r="V63" s="62">
        <v>34</v>
      </c>
      <c r="W63" s="62">
        <v>39</v>
      </c>
      <c r="X63" s="63">
        <v>35</v>
      </c>
      <c r="Y63" s="63">
        <v>30</v>
      </c>
      <c r="Z63" s="64">
        <f t="shared" si="20"/>
        <v>165</v>
      </c>
      <c r="AA63" s="64">
        <f t="shared" si="21"/>
        <v>33</v>
      </c>
      <c r="AB63" s="43">
        <f t="shared" si="23"/>
        <v>8.505154639175258</v>
      </c>
    </row>
    <row r="64" spans="2:28" ht="15">
      <c r="B64" s="47" t="s">
        <v>75</v>
      </c>
      <c r="C64" s="62">
        <v>0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4">
        <f t="shared" si="18"/>
        <v>0</v>
      </c>
      <c r="N64" s="64">
        <f t="shared" si="19"/>
        <v>0</v>
      </c>
      <c r="O64" s="117" t="e">
        <f t="shared" si="22"/>
        <v>#DIV/0!</v>
      </c>
      <c r="P64" s="62">
        <v>33</v>
      </c>
      <c r="Q64" s="62">
        <v>35</v>
      </c>
      <c r="R64" s="62">
        <v>23</v>
      </c>
      <c r="S64" s="62">
        <v>33</v>
      </c>
      <c r="T64" s="62">
        <v>30</v>
      </c>
      <c r="U64" s="62">
        <v>23</v>
      </c>
      <c r="V64" s="62">
        <v>36</v>
      </c>
      <c r="W64" s="62">
        <v>36</v>
      </c>
      <c r="X64" s="64">
        <v>36</v>
      </c>
      <c r="Y64" s="64">
        <v>25</v>
      </c>
      <c r="Z64" s="64">
        <f t="shared" si="20"/>
        <v>156</v>
      </c>
      <c r="AA64" s="64">
        <f t="shared" si="21"/>
        <v>31.2</v>
      </c>
      <c r="AB64" s="43">
        <f t="shared" si="23"/>
        <v>8.041237113402062</v>
      </c>
    </row>
    <row r="65" spans="2:28" ht="15">
      <c r="B65" s="42" t="s">
        <v>76</v>
      </c>
      <c r="C65" s="62">
        <v>0</v>
      </c>
      <c r="D65" s="62">
        <v>0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75">
        <v>0</v>
      </c>
      <c r="L65" s="75">
        <v>0</v>
      </c>
      <c r="M65" s="64">
        <f t="shared" si="18"/>
        <v>0</v>
      </c>
      <c r="N65" s="64">
        <f t="shared" si="19"/>
        <v>0</v>
      </c>
      <c r="O65" s="117" t="e">
        <f t="shared" si="22"/>
        <v>#DIV/0!</v>
      </c>
      <c r="P65" s="62">
        <v>23</v>
      </c>
      <c r="Q65" s="62">
        <v>27</v>
      </c>
      <c r="R65" s="62">
        <v>24</v>
      </c>
      <c r="S65" s="62">
        <v>25</v>
      </c>
      <c r="T65" s="62">
        <v>27</v>
      </c>
      <c r="U65" s="62">
        <v>34</v>
      </c>
      <c r="V65" s="62">
        <v>27</v>
      </c>
      <c r="W65" s="62">
        <v>25</v>
      </c>
      <c r="X65" s="63">
        <v>38</v>
      </c>
      <c r="Y65" s="63">
        <v>28</v>
      </c>
      <c r="Z65" s="64">
        <f t="shared" si="20"/>
        <v>152</v>
      </c>
      <c r="AA65" s="64">
        <f t="shared" si="21"/>
        <v>30.4</v>
      </c>
      <c r="AB65" s="43">
        <f t="shared" si="23"/>
        <v>7.835051546391752</v>
      </c>
    </row>
    <row r="66" spans="2:28" ht="15">
      <c r="B66" s="44" t="s">
        <v>77</v>
      </c>
      <c r="C66" s="62">
        <v>0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4">
        <f t="shared" si="18"/>
        <v>0</v>
      </c>
      <c r="N66" s="64">
        <f t="shared" si="19"/>
        <v>0</v>
      </c>
      <c r="O66" s="117" t="e">
        <f t="shared" si="22"/>
        <v>#DIV/0!</v>
      </c>
      <c r="P66" s="62">
        <v>24</v>
      </c>
      <c r="Q66" s="62">
        <v>21</v>
      </c>
      <c r="R66" s="62">
        <v>21</v>
      </c>
      <c r="S66" s="62">
        <v>23</v>
      </c>
      <c r="T66" s="62">
        <v>22</v>
      </c>
      <c r="U66" s="62">
        <v>27</v>
      </c>
      <c r="V66" s="62">
        <v>29</v>
      </c>
      <c r="W66" s="62">
        <v>23</v>
      </c>
      <c r="X66" s="64">
        <v>25</v>
      </c>
      <c r="Y66" s="64">
        <v>24</v>
      </c>
      <c r="Z66" s="64">
        <f t="shared" si="20"/>
        <v>128</v>
      </c>
      <c r="AA66" s="64">
        <f t="shared" si="21"/>
        <v>25.6</v>
      </c>
      <c r="AB66" s="43">
        <f t="shared" si="23"/>
        <v>6.5979381443298974</v>
      </c>
    </row>
    <row r="67" spans="2:28" ht="15">
      <c r="B67" s="44" t="s">
        <v>78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75">
        <v>0</v>
      </c>
      <c r="L67" s="75">
        <v>0</v>
      </c>
      <c r="M67" s="64">
        <f t="shared" si="18"/>
        <v>0</v>
      </c>
      <c r="N67" s="64">
        <f t="shared" si="19"/>
        <v>0</v>
      </c>
      <c r="O67" s="117" t="e">
        <f t="shared" si="22"/>
        <v>#DIV/0!</v>
      </c>
      <c r="P67" s="62">
        <v>24</v>
      </c>
      <c r="Q67" s="62">
        <v>25</v>
      </c>
      <c r="R67" s="62">
        <v>20</v>
      </c>
      <c r="S67" s="62">
        <v>17</v>
      </c>
      <c r="T67" s="62">
        <v>22</v>
      </c>
      <c r="U67" s="62">
        <v>21</v>
      </c>
      <c r="V67" s="62">
        <v>22</v>
      </c>
      <c r="W67" s="62">
        <v>27</v>
      </c>
      <c r="X67" s="63">
        <v>22</v>
      </c>
      <c r="Y67" s="63">
        <v>28</v>
      </c>
      <c r="Z67" s="64">
        <f t="shared" si="20"/>
        <v>120</v>
      </c>
      <c r="AA67" s="64">
        <f t="shared" si="21"/>
        <v>24</v>
      </c>
      <c r="AB67" s="43">
        <f t="shared" si="23"/>
        <v>6.185567010309279</v>
      </c>
    </row>
    <row r="68" spans="2:28" ht="15">
      <c r="B68" s="44" t="s">
        <v>79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4">
        <f t="shared" si="18"/>
        <v>0</v>
      </c>
      <c r="N68" s="64">
        <f t="shared" si="19"/>
        <v>0</v>
      </c>
      <c r="O68" s="117" t="e">
        <f t="shared" si="22"/>
        <v>#DIV/0!</v>
      </c>
      <c r="P68" s="62">
        <v>16</v>
      </c>
      <c r="Q68" s="62">
        <v>6</v>
      </c>
      <c r="R68" s="62">
        <v>15</v>
      </c>
      <c r="S68" s="62">
        <v>18</v>
      </c>
      <c r="T68" s="62">
        <v>21</v>
      </c>
      <c r="U68" s="62">
        <v>13</v>
      </c>
      <c r="V68" s="62">
        <v>14</v>
      </c>
      <c r="W68" s="62">
        <v>29</v>
      </c>
      <c r="X68" s="64">
        <v>25</v>
      </c>
      <c r="Y68" s="64">
        <v>24</v>
      </c>
      <c r="Z68" s="64">
        <f t="shared" si="20"/>
        <v>105</v>
      </c>
      <c r="AA68" s="64">
        <f t="shared" si="21"/>
        <v>21</v>
      </c>
      <c r="AB68" s="43">
        <f t="shared" si="23"/>
        <v>5.412371134020619</v>
      </c>
    </row>
    <row r="69" spans="2:28" ht="15">
      <c r="B69" s="44" t="s">
        <v>80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4">
        <f t="shared" si="18"/>
        <v>0</v>
      </c>
      <c r="N69" s="64">
        <f t="shared" si="19"/>
        <v>0</v>
      </c>
      <c r="O69" s="117" t="e">
        <f t="shared" si="22"/>
        <v>#DIV/0!</v>
      </c>
      <c r="P69" s="62">
        <v>11</v>
      </c>
      <c r="Q69" s="62">
        <v>20</v>
      </c>
      <c r="R69" s="62">
        <v>23</v>
      </c>
      <c r="S69" s="62">
        <v>17</v>
      </c>
      <c r="T69" s="62">
        <v>19</v>
      </c>
      <c r="U69" s="62">
        <v>12</v>
      </c>
      <c r="V69" s="62">
        <v>23</v>
      </c>
      <c r="W69" s="62">
        <v>16</v>
      </c>
      <c r="X69" s="64">
        <v>17</v>
      </c>
      <c r="Y69" s="64">
        <v>11</v>
      </c>
      <c r="Z69" s="64">
        <f t="shared" si="20"/>
        <v>79</v>
      </c>
      <c r="AA69" s="64">
        <f t="shared" si="21"/>
        <v>15.8</v>
      </c>
      <c r="AB69" s="43">
        <f t="shared" si="23"/>
        <v>4.072164948453608</v>
      </c>
    </row>
    <row r="70" spans="2:28" ht="15">
      <c r="B70" s="44" t="s">
        <v>81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75">
        <v>0</v>
      </c>
      <c r="L70" s="75">
        <v>0</v>
      </c>
      <c r="M70" s="64">
        <f t="shared" si="18"/>
        <v>0</v>
      </c>
      <c r="N70" s="64">
        <f t="shared" si="19"/>
        <v>0</v>
      </c>
      <c r="O70" s="117" t="e">
        <f t="shared" si="22"/>
        <v>#DIV/0!</v>
      </c>
      <c r="P70" s="62">
        <v>19</v>
      </c>
      <c r="Q70" s="62">
        <v>22</v>
      </c>
      <c r="R70" s="62">
        <v>12</v>
      </c>
      <c r="S70" s="62">
        <v>14</v>
      </c>
      <c r="T70" s="62">
        <v>8</v>
      </c>
      <c r="U70" s="62">
        <v>13</v>
      </c>
      <c r="V70" s="62">
        <v>10</v>
      </c>
      <c r="W70" s="62">
        <v>12</v>
      </c>
      <c r="X70" s="63">
        <v>18</v>
      </c>
      <c r="Y70" s="63">
        <v>13</v>
      </c>
      <c r="Z70" s="64">
        <f t="shared" si="20"/>
        <v>66</v>
      </c>
      <c r="AA70" s="64">
        <f t="shared" si="21"/>
        <v>13.2</v>
      </c>
      <c r="AB70" s="43">
        <f t="shared" si="23"/>
        <v>3.402061855670103</v>
      </c>
    </row>
    <row r="71" spans="2:28" ht="15">
      <c r="B71" s="44" t="s">
        <v>82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4">
        <f t="shared" si="18"/>
        <v>0</v>
      </c>
      <c r="N71" s="64">
        <f t="shared" si="19"/>
        <v>0</v>
      </c>
      <c r="O71" s="117" t="e">
        <f t="shared" si="22"/>
        <v>#DIV/0!</v>
      </c>
      <c r="P71" s="62">
        <v>23</v>
      </c>
      <c r="Q71" s="62">
        <v>26</v>
      </c>
      <c r="R71" s="62">
        <v>23</v>
      </c>
      <c r="S71" s="62">
        <v>27</v>
      </c>
      <c r="T71" s="62">
        <v>30</v>
      </c>
      <c r="U71" s="62">
        <v>29</v>
      </c>
      <c r="V71" s="62">
        <v>23</v>
      </c>
      <c r="W71" s="62">
        <v>41</v>
      </c>
      <c r="X71" s="64">
        <v>30</v>
      </c>
      <c r="Y71" s="64">
        <v>27</v>
      </c>
      <c r="Z71" s="64">
        <f t="shared" si="20"/>
        <v>150</v>
      </c>
      <c r="AA71" s="64">
        <f t="shared" si="21"/>
        <v>30</v>
      </c>
      <c r="AB71" s="43">
        <f t="shared" si="23"/>
        <v>7.731958762886598</v>
      </c>
    </row>
    <row r="72" spans="2:28" ht="15">
      <c r="B72" s="42" t="s">
        <v>83</v>
      </c>
      <c r="C72" s="62">
        <v>0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75">
        <v>0</v>
      </c>
      <c r="L72" s="75">
        <v>0</v>
      </c>
      <c r="M72" s="64">
        <f t="shared" si="18"/>
        <v>0</v>
      </c>
      <c r="N72" s="64">
        <f t="shared" si="19"/>
        <v>0</v>
      </c>
      <c r="O72" s="117" t="e">
        <f t="shared" si="22"/>
        <v>#DIV/0!</v>
      </c>
      <c r="P72" s="62">
        <v>14</v>
      </c>
      <c r="Q72" s="62">
        <v>17</v>
      </c>
      <c r="R72" s="62">
        <v>24</v>
      </c>
      <c r="S72" s="62">
        <v>26</v>
      </c>
      <c r="T72" s="62">
        <v>14</v>
      </c>
      <c r="U72" s="62">
        <v>19</v>
      </c>
      <c r="V72" s="62">
        <v>26</v>
      </c>
      <c r="W72" s="62">
        <v>15</v>
      </c>
      <c r="X72" s="63">
        <v>25</v>
      </c>
      <c r="Y72" s="63">
        <v>25</v>
      </c>
      <c r="Z72" s="64">
        <f t="shared" si="20"/>
        <v>110</v>
      </c>
      <c r="AA72" s="64">
        <f t="shared" si="21"/>
        <v>22</v>
      </c>
      <c r="AB72" s="43">
        <f t="shared" si="23"/>
        <v>5.670103092783505</v>
      </c>
    </row>
    <row r="73" spans="2:28" ht="15.75" thickBot="1">
      <c r="B73" s="44" t="s">
        <v>7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82">
        <f t="shared" si="18"/>
        <v>0</v>
      </c>
      <c r="N73" s="82">
        <f t="shared" si="19"/>
        <v>0</v>
      </c>
      <c r="O73" s="118" t="e">
        <f t="shared" si="22"/>
        <v>#DIV/0!</v>
      </c>
      <c r="P73" s="62">
        <v>2</v>
      </c>
      <c r="Q73" s="62">
        <v>2</v>
      </c>
      <c r="R73" s="62">
        <v>0</v>
      </c>
      <c r="S73" s="62">
        <v>1</v>
      </c>
      <c r="T73" s="62">
        <v>5</v>
      </c>
      <c r="U73" s="62">
        <v>1</v>
      </c>
      <c r="V73" s="62">
        <v>0</v>
      </c>
      <c r="W73" s="62">
        <v>0</v>
      </c>
      <c r="X73" s="64">
        <v>3</v>
      </c>
      <c r="Y73" s="64">
        <v>1</v>
      </c>
      <c r="Z73" s="82">
        <f t="shared" si="20"/>
        <v>5</v>
      </c>
      <c r="AA73" s="82">
        <f t="shared" si="21"/>
        <v>1</v>
      </c>
      <c r="AB73" s="94">
        <f t="shared" si="23"/>
        <v>0.25773195876288657</v>
      </c>
    </row>
    <row r="74" spans="2:28" ht="15.75" thickBot="1">
      <c r="B74" s="45" t="s">
        <v>140</v>
      </c>
      <c r="C74" s="65">
        <f>SUM(C55:C73)</f>
        <v>0</v>
      </c>
      <c r="D74" s="66">
        <f aca="true" t="shared" si="24" ref="D74:I74">SUM(D55:D73)</f>
        <v>0</v>
      </c>
      <c r="E74" s="66">
        <f t="shared" si="24"/>
        <v>0</v>
      </c>
      <c r="F74" s="66">
        <f t="shared" si="24"/>
        <v>0</v>
      </c>
      <c r="G74" s="66">
        <f t="shared" si="24"/>
        <v>0</v>
      </c>
      <c r="H74" s="66">
        <f t="shared" si="24"/>
        <v>0</v>
      </c>
      <c r="I74" s="66">
        <f t="shared" si="24"/>
        <v>0</v>
      </c>
      <c r="J74" s="66">
        <f>SUM(J55:J73)</f>
        <v>0</v>
      </c>
      <c r="K74" s="66">
        <f>SUM(K55:K73)</f>
        <v>0</v>
      </c>
      <c r="L74" s="66">
        <f>SUM(L55:L73)</f>
        <v>0</v>
      </c>
      <c r="M74" s="66">
        <f t="shared" si="18"/>
        <v>0</v>
      </c>
      <c r="N74" s="66">
        <f t="shared" si="19"/>
        <v>0</v>
      </c>
      <c r="O74" s="150" t="e">
        <f t="shared" si="22"/>
        <v>#DIV/0!</v>
      </c>
      <c r="P74" s="65">
        <f aca="true" t="shared" si="25" ref="P74:Y74">SUM(P55:P73)</f>
        <v>355</v>
      </c>
      <c r="Q74" s="66">
        <f t="shared" si="25"/>
        <v>386</v>
      </c>
      <c r="R74" s="66">
        <f t="shared" si="25"/>
        <v>340</v>
      </c>
      <c r="S74" s="66">
        <f t="shared" si="25"/>
        <v>345</v>
      </c>
      <c r="T74" s="66">
        <f t="shared" si="25"/>
        <v>333</v>
      </c>
      <c r="U74" s="66">
        <f t="shared" si="25"/>
        <v>363</v>
      </c>
      <c r="V74" s="66">
        <f t="shared" si="25"/>
        <v>375</v>
      </c>
      <c r="W74" s="66">
        <f t="shared" si="25"/>
        <v>411</v>
      </c>
      <c r="X74" s="66">
        <f t="shared" si="25"/>
        <v>408</v>
      </c>
      <c r="Y74" s="66">
        <f t="shared" si="25"/>
        <v>383</v>
      </c>
      <c r="Z74" s="66">
        <f t="shared" si="20"/>
        <v>1940</v>
      </c>
      <c r="AA74" s="66">
        <f t="shared" si="21"/>
        <v>388</v>
      </c>
      <c r="AB74" s="46">
        <f t="shared" si="23"/>
        <v>100</v>
      </c>
    </row>
    <row r="75" ht="13.5" thickTop="1"/>
  </sheetData>
  <printOptions/>
  <pageMargins left="0.75" right="0" top="0" bottom="0" header="0" footer="0.5"/>
  <pageSetup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B26"/>
  <sheetViews>
    <sheetView workbookViewId="0" topLeftCell="A17">
      <selection activeCell="P22" sqref="P22:Y25"/>
    </sheetView>
  </sheetViews>
  <sheetFormatPr defaultColWidth="9.140625" defaultRowHeight="12.75"/>
  <cols>
    <col min="1" max="1" width="0.9921875" style="0" customWidth="1"/>
    <col min="2" max="2" width="19.28125" style="0" customWidth="1"/>
    <col min="3" max="7" width="0" style="0" hidden="1" customWidth="1"/>
    <col min="13" max="13" width="0" style="0" hidden="1" customWidth="1"/>
    <col min="16" max="27" width="0" style="0" hidden="1" customWidth="1"/>
  </cols>
  <sheetData>
    <row r="1" spans="2:24" ht="12.75">
      <c r="B1" s="1" t="s">
        <v>0</v>
      </c>
      <c r="N1" s="10"/>
      <c r="W1" s="96"/>
      <c r="X1" s="96"/>
    </row>
    <row r="2" spans="2:14" ht="12.75">
      <c r="B2" s="1" t="s">
        <v>1</v>
      </c>
      <c r="N2" s="10"/>
    </row>
    <row r="3" spans="2:14" ht="12.75">
      <c r="B3" s="1" t="s">
        <v>2</v>
      </c>
      <c r="N3" s="10"/>
    </row>
    <row r="4" spans="2:28" ht="12.75">
      <c r="B4" s="97" t="s">
        <v>114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5" ht="18.75">
      <c r="B5" s="5" t="str">
        <f>Summary!B5</f>
        <v>Montgomery County - Pedestrian On Foot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1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2:25" ht="15.75" thickBot="1">
      <c r="B6" s="22" t="s">
        <v>141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2:28" ht="16.5" thickBot="1" thickTop="1">
      <c r="B7" s="33"/>
      <c r="C7" s="34" t="s">
        <v>103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148"/>
      <c r="P7" s="34" t="s">
        <v>117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106"/>
      <c r="AB7" s="36" t="s">
        <v>118</v>
      </c>
    </row>
    <row r="8" spans="2:28" ht="15.75" thickBot="1">
      <c r="B8" s="37" t="s">
        <v>142</v>
      </c>
      <c r="C8" s="38">
        <v>1994</v>
      </c>
      <c r="D8" s="39">
        <v>1995</v>
      </c>
      <c r="E8" s="39">
        <v>1996</v>
      </c>
      <c r="F8" s="39">
        <v>1997</v>
      </c>
      <c r="G8" s="39">
        <v>1998</v>
      </c>
      <c r="H8" s="39">
        <v>1999</v>
      </c>
      <c r="I8" s="39">
        <v>2000</v>
      </c>
      <c r="J8" s="70">
        <v>2001</v>
      </c>
      <c r="K8" s="84">
        <v>2002</v>
      </c>
      <c r="L8" s="84">
        <v>2003</v>
      </c>
      <c r="M8" s="39" t="s">
        <v>3</v>
      </c>
      <c r="N8" s="40" t="s">
        <v>4</v>
      </c>
      <c r="O8" s="149" t="s">
        <v>5</v>
      </c>
      <c r="P8" s="38">
        <v>1994</v>
      </c>
      <c r="Q8" s="39">
        <v>1995</v>
      </c>
      <c r="R8" s="39">
        <v>1996</v>
      </c>
      <c r="S8" s="39">
        <v>1997</v>
      </c>
      <c r="T8" s="39">
        <v>1998</v>
      </c>
      <c r="U8" s="39">
        <v>1999</v>
      </c>
      <c r="V8" s="39">
        <v>2000</v>
      </c>
      <c r="W8" s="70">
        <v>2001</v>
      </c>
      <c r="X8" s="39">
        <v>2002</v>
      </c>
      <c r="Y8" s="39">
        <v>2003</v>
      </c>
      <c r="Z8" s="39" t="s">
        <v>3</v>
      </c>
      <c r="AA8" s="113" t="s">
        <v>4</v>
      </c>
      <c r="AB8" s="41" t="s">
        <v>5</v>
      </c>
    </row>
    <row r="9" spans="2:28" ht="15">
      <c r="B9" s="44" t="s">
        <v>86</v>
      </c>
      <c r="C9" s="62">
        <v>229</v>
      </c>
      <c r="D9" s="62">
        <v>216</v>
      </c>
      <c r="E9" s="62">
        <v>266</v>
      </c>
      <c r="F9" s="62">
        <v>216</v>
      </c>
      <c r="G9" s="62">
        <v>235</v>
      </c>
      <c r="H9" s="62">
        <v>236</v>
      </c>
      <c r="I9" s="62">
        <v>238</v>
      </c>
      <c r="J9" s="62">
        <v>245</v>
      </c>
      <c r="K9" s="75">
        <v>221</v>
      </c>
      <c r="L9" s="75">
        <v>268</v>
      </c>
      <c r="M9" s="63">
        <f>SUM(H9:L9)</f>
        <v>1208</v>
      </c>
      <c r="N9" s="67">
        <f>M9/5</f>
        <v>241.6</v>
      </c>
      <c r="O9" s="115">
        <f>M9/M$12*100</f>
        <v>53.59361135758651</v>
      </c>
      <c r="P9" s="62">
        <v>100356</v>
      </c>
      <c r="Q9" s="62">
        <v>97600</v>
      </c>
      <c r="R9" s="62">
        <v>100193</v>
      </c>
      <c r="S9" s="62">
        <v>95928</v>
      </c>
      <c r="T9" s="62">
        <v>93251</v>
      </c>
      <c r="U9" s="62">
        <v>95955</v>
      </c>
      <c r="V9" s="62">
        <v>97573</v>
      </c>
      <c r="W9" s="62">
        <v>100406</v>
      </c>
      <c r="X9" s="63">
        <v>102132</v>
      </c>
      <c r="Y9" s="63">
        <v>105400</v>
      </c>
      <c r="Z9" s="63">
        <f>SUM(U9:Y9)</f>
        <v>501466</v>
      </c>
      <c r="AA9" s="67">
        <f>Z9/5</f>
        <v>100293.2</v>
      </c>
      <c r="AB9" s="116">
        <f>Z9/Z$12*100</f>
        <v>52.5194827501338</v>
      </c>
    </row>
    <row r="10" spans="2:28" ht="15">
      <c r="B10" s="44" t="s">
        <v>87</v>
      </c>
      <c r="C10" s="62">
        <v>154</v>
      </c>
      <c r="D10" s="62">
        <v>159</v>
      </c>
      <c r="E10" s="62">
        <v>168</v>
      </c>
      <c r="F10" s="62">
        <v>150</v>
      </c>
      <c r="G10" s="62">
        <v>136</v>
      </c>
      <c r="H10" s="62">
        <v>158</v>
      </c>
      <c r="I10" s="62">
        <v>168</v>
      </c>
      <c r="J10" s="62">
        <v>169</v>
      </c>
      <c r="K10" s="62">
        <v>138</v>
      </c>
      <c r="L10" s="62">
        <v>164</v>
      </c>
      <c r="M10" s="64">
        <f>SUM(H10:L10)</f>
        <v>797</v>
      </c>
      <c r="N10" s="64">
        <f>M10/5</f>
        <v>159.4</v>
      </c>
      <c r="O10" s="117">
        <f>M10/M$12*100</f>
        <v>35.35936113575865</v>
      </c>
      <c r="P10" s="62">
        <v>57187</v>
      </c>
      <c r="Q10" s="62">
        <v>58791</v>
      </c>
      <c r="R10" s="62">
        <v>61049</v>
      </c>
      <c r="S10" s="62">
        <v>61130</v>
      </c>
      <c r="T10" s="62">
        <v>60452</v>
      </c>
      <c r="U10" s="62">
        <v>62024</v>
      </c>
      <c r="V10" s="62">
        <v>62398</v>
      </c>
      <c r="W10" s="62">
        <v>65287</v>
      </c>
      <c r="X10" s="64">
        <v>68204</v>
      </c>
      <c r="Y10" s="64">
        <v>68921</v>
      </c>
      <c r="Z10" s="64">
        <f>SUM(U10:Y10)</f>
        <v>326834</v>
      </c>
      <c r="AA10" s="64">
        <f>Z10/5</f>
        <v>65366.8</v>
      </c>
      <c r="AB10" s="43">
        <f>Z10/Z$12*100</f>
        <v>34.22994305727054</v>
      </c>
    </row>
    <row r="11" spans="2:28" ht="15.75" thickBot="1">
      <c r="B11" s="44" t="s">
        <v>7</v>
      </c>
      <c r="C11" s="62">
        <v>42</v>
      </c>
      <c r="D11" s="62">
        <v>34</v>
      </c>
      <c r="E11" s="62">
        <v>39</v>
      </c>
      <c r="F11" s="62">
        <v>31</v>
      </c>
      <c r="G11" s="62">
        <v>32</v>
      </c>
      <c r="H11" s="62">
        <v>47</v>
      </c>
      <c r="I11" s="62">
        <v>52</v>
      </c>
      <c r="J11" s="62">
        <v>48</v>
      </c>
      <c r="K11" s="75">
        <v>48</v>
      </c>
      <c r="L11" s="75">
        <v>54</v>
      </c>
      <c r="M11" s="82">
        <f>SUM(H11:L11)</f>
        <v>249</v>
      </c>
      <c r="N11" s="82">
        <f>M11/5</f>
        <v>49.8</v>
      </c>
      <c r="O11" s="118">
        <f>M11/M$12*100</f>
        <v>11.047027506654835</v>
      </c>
      <c r="P11" s="62">
        <v>22637</v>
      </c>
      <c r="Q11" s="62">
        <v>23407</v>
      </c>
      <c r="R11" s="62">
        <v>23878</v>
      </c>
      <c r="S11" s="62">
        <v>21716</v>
      </c>
      <c r="T11" s="62">
        <v>21004</v>
      </c>
      <c r="U11" s="62">
        <v>23045</v>
      </c>
      <c r="V11" s="62">
        <v>25162</v>
      </c>
      <c r="W11" s="62">
        <v>24161</v>
      </c>
      <c r="X11" s="63">
        <v>25590</v>
      </c>
      <c r="Y11" s="63">
        <v>28561</v>
      </c>
      <c r="Z11" s="82">
        <f>SUM(U11:Y11)</f>
        <v>126519</v>
      </c>
      <c r="AA11" s="82">
        <f>Z11/5</f>
        <v>25303.8</v>
      </c>
      <c r="AB11" s="94">
        <f>Z11/Z$12*100</f>
        <v>13.250574192595666</v>
      </c>
    </row>
    <row r="12" spans="2:28" ht="15.75" thickBot="1">
      <c r="B12" s="45" t="s">
        <v>84</v>
      </c>
      <c r="C12" s="65">
        <f>SUM(C9:C11)</f>
        <v>425</v>
      </c>
      <c r="D12" s="81">
        <f>SUM(D9:D11)</f>
        <v>409</v>
      </c>
      <c r="E12" s="81">
        <f aca="true" t="shared" si="0" ref="E12:K12">SUM(E9:E11)</f>
        <v>473</v>
      </c>
      <c r="F12" s="81">
        <f t="shared" si="0"/>
        <v>397</v>
      </c>
      <c r="G12" s="81">
        <f t="shared" si="0"/>
        <v>403</v>
      </c>
      <c r="H12" s="81">
        <f t="shared" si="0"/>
        <v>441</v>
      </c>
      <c r="I12" s="81">
        <f t="shared" si="0"/>
        <v>458</v>
      </c>
      <c r="J12" s="81">
        <f t="shared" si="0"/>
        <v>462</v>
      </c>
      <c r="K12" s="81">
        <f t="shared" si="0"/>
        <v>407</v>
      </c>
      <c r="L12" s="66">
        <f>SUM(L9:L11)</f>
        <v>486</v>
      </c>
      <c r="M12" s="66">
        <f>SUM(H12:L12)</f>
        <v>2254</v>
      </c>
      <c r="N12" s="66">
        <f>M12/5</f>
        <v>450.8</v>
      </c>
      <c r="O12" s="150">
        <f>M12/M$12*100</f>
        <v>100</v>
      </c>
      <c r="P12" s="65">
        <f>SUM(P9:P11)</f>
        <v>180180</v>
      </c>
      <c r="Q12" s="81">
        <f>SUM(Q9:Q11)</f>
        <v>179798</v>
      </c>
      <c r="R12" s="81">
        <f aca="true" t="shared" si="1" ref="R12:X12">SUM(R9:R11)</f>
        <v>185120</v>
      </c>
      <c r="S12" s="81">
        <f t="shared" si="1"/>
        <v>178774</v>
      </c>
      <c r="T12" s="81">
        <f t="shared" si="1"/>
        <v>174707</v>
      </c>
      <c r="U12" s="81">
        <f t="shared" si="1"/>
        <v>181024</v>
      </c>
      <c r="V12" s="81">
        <f t="shared" si="1"/>
        <v>185133</v>
      </c>
      <c r="W12" s="81">
        <f t="shared" si="1"/>
        <v>189854</v>
      </c>
      <c r="X12" s="81">
        <f t="shared" si="1"/>
        <v>195926</v>
      </c>
      <c r="Y12" s="66">
        <f>SUM(Y9:Y11)</f>
        <v>202882</v>
      </c>
      <c r="Z12" s="66">
        <f>SUM(U12:Y12)</f>
        <v>954819</v>
      </c>
      <c r="AA12" s="66">
        <f>Z12/5</f>
        <v>190963.8</v>
      </c>
      <c r="AB12" s="46">
        <f>Z12/Z$12*100</f>
        <v>100</v>
      </c>
    </row>
    <row r="13" ht="14.25" thickBot="1" thickTop="1"/>
    <row r="14" spans="2:28" ht="16.5" thickBot="1" thickTop="1">
      <c r="B14" s="33"/>
      <c r="C14" s="34" t="s">
        <v>103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148"/>
      <c r="P14" s="34" t="s">
        <v>117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106"/>
      <c r="AB14" s="36" t="s">
        <v>118</v>
      </c>
    </row>
    <row r="15" spans="2:28" ht="15.75" thickBot="1">
      <c r="B15" s="37" t="s">
        <v>142</v>
      </c>
      <c r="C15" s="83">
        <f aca="true" t="shared" si="2" ref="C15:L15">C8</f>
        <v>1994</v>
      </c>
      <c r="D15" s="39">
        <f t="shared" si="2"/>
        <v>1995</v>
      </c>
      <c r="E15" s="39">
        <f t="shared" si="2"/>
        <v>1996</v>
      </c>
      <c r="F15" s="39">
        <f t="shared" si="2"/>
        <v>1997</v>
      </c>
      <c r="G15" s="39">
        <f t="shared" si="2"/>
        <v>1998</v>
      </c>
      <c r="H15" s="39">
        <f t="shared" si="2"/>
        <v>1999</v>
      </c>
      <c r="I15" s="39">
        <f t="shared" si="2"/>
        <v>2000</v>
      </c>
      <c r="J15" s="39">
        <f t="shared" si="2"/>
        <v>2001</v>
      </c>
      <c r="K15" s="39">
        <f t="shared" si="2"/>
        <v>2002</v>
      </c>
      <c r="L15" s="39">
        <f t="shared" si="2"/>
        <v>2003</v>
      </c>
      <c r="M15" s="39" t="s">
        <v>3</v>
      </c>
      <c r="N15" s="40" t="s">
        <v>4</v>
      </c>
      <c r="O15" s="149" t="s">
        <v>5</v>
      </c>
      <c r="P15" s="38">
        <v>1994</v>
      </c>
      <c r="Q15" s="39">
        <v>1995</v>
      </c>
      <c r="R15" s="39">
        <v>1996</v>
      </c>
      <c r="S15" s="39">
        <v>1997</v>
      </c>
      <c r="T15" s="39">
        <v>1998</v>
      </c>
      <c r="U15" s="39">
        <v>1999</v>
      </c>
      <c r="V15" s="39">
        <v>2000</v>
      </c>
      <c r="W15" s="70">
        <v>2001</v>
      </c>
      <c r="X15" s="39">
        <v>2002</v>
      </c>
      <c r="Y15" s="39">
        <v>2003</v>
      </c>
      <c r="Z15" s="39" t="s">
        <v>3</v>
      </c>
      <c r="AA15" s="113" t="s">
        <v>4</v>
      </c>
      <c r="AB15" s="41" t="s">
        <v>5</v>
      </c>
    </row>
    <row r="16" spans="2:28" ht="15">
      <c r="B16" s="44" t="s">
        <v>86</v>
      </c>
      <c r="C16" s="62">
        <v>12</v>
      </c>
      <c r="D16" s="62">
        <v>10</v>
      </c>
      <c r="E16" s="62">
        <v>18</v>
      </c>
      <c r="F16" s="62">
        <v>7</v>
      </c>
      <c r="G16" s="62">
        <v>8</v>
      </c>
      <c r="H16" s="62">
        <v>13</v>
      </c>
      <c r="I16" s="62">
        <v>12</v>
      </c>
      <c r="J16" s="62">
        <v>6</v>
      </c>
      <c r="K16" s="75">
        <v>7</v>
      </c>
      <c r="L16" s="75">
        <v>4</v>
      </c>
      <c r="M16" s="67">
        <f>SUM(H16:L16)</f>
        <v>42</v>
      </c>
      <c r="N16" s="67">
        <f>M16/5</f>
        <v>8.4</v>
      </c>
      <c r="O16" s="115">
        <f>M16/M$19*100</f>
        <v>51.85185185185185</v>
      </c>
      <c r="P16" s="62">
        <v>23604</v>
      </c>
      <c r="Q16" s="62">
        <v>22656</v>
      </c>
      <c r="R16" s="62">
        <v>22403</v>
      </c>
      <c r="S16" s="62">
        <v>21017</v>
      </c>
      <c r="T16" s="62">
        <v>19291</v>
      </c>
      <c r="U16" s="62">
        <v>19198</v>
      </c>
      <c r="V16" s="62">
        <v>19133</v>
      </c>
      <c r="W16" s="62">
        <v>19490</v>
      </c>
      <c r="X16" s="63">
        <v>19464</v>
      </c>
      <c r="Y16" s="63">
        <v>19579</v>
      </c>
      <c r="Z16" s="67">
        <f>SUM(U16:Y16)</f>
        <v>96864</v>
      </c>
      <c r="AA16" s="67">
        <f>Z16/5</f>
        <v>19372.8</v>
      </c>
      <c r="AB16" s="116">
        <f>Z16/Z$19*100</f>
        <v>50.54345273813562</v>
      </c>
    </row>
    <row r="17" spans="2:28" ht="15">
      <c r="B17" s="44" t="s">
        <v>87</v>
      </c>
      <c r="C17" s="62">
        <v>8</v>
      </c>
      <c r="D17" s="62">
        <v>12</v>
      </c>
      <c r="E17" s="62">
        <v>9</v>
      </c>
      <c r="F17" s="62">
        <v>6</v>
      </c>
      <c r="G17" s="62">
        <v>1</v>
      </c>
      <c r="H17" s="62">
        <v>8</v>
      </c>
      <c r="I17" s="62">
        <v>7</v>
      </c>
      <c r="J17" s="62">
        <v>9</v>
      </c>
      <c r="K17" s="62">
        <v>10</v>
      </c>
      <c r="L17" s="62">
        <v>5</v>
      </c>
      <c r="M17" s="64">
        <f>SUM(H17:L17)</f>
        <v>39</v>
      </c>
      <c r="N17" s="64">
        <f>M17/5</f>
        <v>7.8</v>
      </c>
      <c r="O17" s="117">
        <f>M17/M$19*100</f>
        <v>48.148148148148145</v>
      </c>
      <c r="P17" s="62">
        <v>20461</v>
      </c>
      <c r="Q17" s="62">
        <v>20321</v>
      </c>
      <c r="R17" s="62">
        <v>20602</v>
      </c>
      <c r="S17" s="62">
        <v>19722</v>
      </c>
      <c r="T17" s="62">
        <v>18873</v>
      </c>
      <c r="U17" s="62">
        <v>18736</v>
      </c>
      <c r="V17" s="62">
        <v>18287</v>
      </c>
      <c r="W17" s="62">
        <v>18905</v>
      </c>
      <c r="X17" s="64">
        <v>19285</v>
      </c>
      <c r="Y17" s="64">
        <v>19335</v>
      </c>
      <c r="Z17" s="64">
        <f>SUM(U17:Y17)</f>
        <v>94548</v>
      </c>
      <c r="AA17" s="64">
        <f>Z17/5</f>
        <v>18909.6</v>
      </c>
      <c r="AB17" s="43">
        <f>Z17/Z$19*100</f>
        <v>49.33496830076444</v>
      </c>
    </row>
    <row r="18" spans="2:28" ht="15.75" thickBot="1">
      <c r="B18" s="44" t="s">
        <v>7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75">
        <v>0</v>
      </c>
      <c r="L18" s="75">
        <v>0</v>
      </c>
      <c r="M18" s="82">
        <f>SUM(H18:L18)</f>
        <v>0</v>
      </c>
      <c r="N18" s="82">
        <f>M18/5</f>
        <v>0</v>
      </c>
      <c r="O18" s="118">
        <f>M18/M$19*100</f>
        <v>0</v>
      </c>
      <c r="P18" s="62">
        <v>37</v>
      </c>
      <c r="Q18" s="62">
        <v>37</v>
      </c>
      <c r="R18" s="62">
        <v>36</v>
      </c>
      <c r="S18" s="62">
        <v>26</v>
      </c>
      <c r="T18" s="62">
        <v>38</v>
      </c>
      <c r="U18" s="62">
        <v>21</v>
      </c>
      <c r="V18" s="62">
        <v>37</v>
      </c>
      <c r="W18" s="62">
        <v>71</v>
      </c>
      <c r="X18" s="63">
        <v>49</v>
      </c>
      <c r="Y18" s="63">
        <v>55</v>
      </c>
      <c r="Z18" s="82">
        <f>SUM(U18:Y18)</f>
        <v>233</v>
      </c>
      <c r="AA18" s="82">
        <f>Z18/5</f>
        <v>46.6</v>
      </c>
      <c r="AB18" s="94">
        <f>Z18/Z$19*100</f>
        <v>0.12157896109995044</v>
      </c>
    </row>
    <row r="19" spans="2:28" ht="15.75" thickBot="1">
      <c r="B19" s="45" t="s">
        <v>143</v>
      </c>
      <c r="C19" s="65">
        <f>SUM(C16:C18)</f>
        <v>20</v>
      </c>
      <c r="D19" s="81">
        <f>SUM(D16:D18)</f>
        <v>22</v>
      </c>
      <c r="E19" s="81">
        <f aca="true" t="shared" si="3" ref="E19:J19">SUM(E16:E18)</f>
        <v>27</v>
      </c>
      <c r="F19" s="81">
        <f t="shared" si="3"/>
        <v>13</v>
      </c>
      <c r="G19" s="81">
        <f t="shared" si="3"/>
        <v>9</v>
      </c>
      <c r="H19" s="81">
        <f t="shared" si="3"/>
        <v>21</v>
      </c>
      <c r="I19" s="81">
        <f t="shared" si="3"/>
        <v>19</v>
      </c>
      <c r="J19" s="81">
        <f t="shared" si="3"/>
        <v>15</v>
      </c>
      <c r="K19" s="66">
        <f>SUM(K16:K18)</f>
        <v>17</v>
      </c>
      <c r="L19" s="66">
        <f>SUM(L16:L18)</f>
        <v>9</v>
      </c>
      <c r="M19" s="66">
        <f>SUM(H19:L19)</f>
        <v>81</v>
      </c>
      <c r="N19" s="66">
        <f>M19/5</f>
        <v>16.2</v>
      </c>
      <c r="O19" s="150">
        <f>M19/M$19*100</f>
        <v>100</v>
      </c>
      <c r="P19" s="65">
        <f>SUM(P16:P18)</f>
        <v>44102</v>
      </c>
      <c r="Q19" s="81">
        <f>SUM(Q16:Q18)</f>
        <v>43014</v>
      </c>
      <c r="R19" s="81">
        <f aca="true" t="shared" si="4" ref="R19:Y19">SUM(R16:R18)</f>
        <v>43041</v>
      </c>
      <c r="S19" s="81">
        <f t="shared" si="4"/>
        <v>40765</v>
      </c>
      <c r="T19" s="81">
        <f t="shared" si="4"/>
        <v>38202</v>
      </c>
      <c r="U19" s="81">
        <f t="shared" si="4"/>
        <v>37955</v>
      </c>
      <c r="V19" s="81">
        <f t="shared" si="4"/>
        <v>37457</v>
      </c>
      <c r="W19" s="81">
        <f t="shared" si="4"/>
        <v>38466</v>
      </c>
      <c r="X19" s="81">
        <f t="shared" si="4"/>
        <v>38798</v>
      </c>
      <c r="Y19" s="81">
        <f t="shared" si="4"/>
        <v>38969</v>
      </c>
      <c r="Z19" s="66">
        <f>SUM(U19:Y19)</f>
        <v>191645</v>
      </c>
      <c r="AA19" s="66">
        <f>Z19/5</f>
        <v>38329</v>
      </c>
      <c r="AB19" s="46">
        <f>Z19/Z$19*100</f>
        <v>100</v>
      </c>
    </row>
    <row r="20" ht="14.25" thickBot="1" thickTop="1"/>
    <row r="21" spans="2:28" ht="16.5" thickBot="1" thickTop="1">
      <c r="B21" s="33"/>
      <c r="C21" s="34" t="s">
        <v>103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148"/>
      <c r="P21" s="34" t="s">
        <v>117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106"/>
      <c r="AB21" s="36" t="s">
        <v>118</v>
      </c>
    </row>
    <row r="22" spans="2:28" ht="15.75" thickBot="1">
      <c r="B22" s="37" t="s">
        <v>142</v>
      </c>
      <c r="C22" s="83">
        <f aca="true" t="shared" si="5" ref="C22:L22">C15</f>
        <v>1994</v>
      </c>
      <c r="D22" s="39">
        <f t="shared" si="5"/>
        <v>1995</v>
      </c>
      <c r="E22" s="39">
        <f t="shared" si="5"/>
        <v>1996</v>
      </c>
      <c r="F22" s="39">
        <f t="shared" si="5"/>
        <v>1997</v>
      </c>
      <c r="G22" s="39">
        <f t="shared" si="5"/>
        <v>1998</v>
      </c>
      <c r="H22" s="39">
        <f t="shared" si="5"/>
        <v>1999</v>
      </c>
      <c r="I22" s="39">
        <f t="shared" si="5"/>
        <v>2000</v>
      </c>
      <c r="J22" s="39">
        <f t="shared" si="5"/>
        <v>2001</v>
      </c>
      <c r="K22" s="39">
        <f t="shared" si="5"/>
        <v>2002</v>
      </c>
      <c r="L22" s="39">
        <f t="shared" si="5"/>
        <v>2003</v>
      </c>
      <c r="M22" s="39" t="s">
        <v>3</v>
      </c>
      <c r="N22" s="40" t="s">
        <v>4</v>
      </c>
      <c r="O22" s="149" t="s">
        <v>5</v>
      </c>
      <c r="P22" s="38">
        <v>1994</v>
      </c>
      <c r="Q22" s="39">
        <v>1995</v>
      </c>
      <c r="R22" s="39">
        <v>1996</v>
      </c>
      <c r="S22" s="39">
        <v>1997</v>
      </c>
      <c r="T22" s="39">
        <v>1998</v>
      </c>
      <c r="U22" s="39">
        <v>1999</v>
      </c>
      <c r="V22" s="39">
        <v>2000</v>
      </c>
      <c r="W22" s="70">
        <v>2001</v>
      </c>
      <c r="X22" s="39">
        <v>2002</v>
      </c>
      <c r="Y22" s="39">
        <v>2003</v>
      </c>
      <c r="Z22" s="39" t="s">
        <v>3</v>
      </c>
      <c r="AA22" s="113" t="s">
        <v>4</v>
      </c>
      <c r="AB22" s="41" t="s">
        <v>5</v>
      </c>
    </row>
    <row r="23" spans="2:28" ht="15">
      <c r="B23" s="44" t="s">
        <v>86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75">
        <v>0</v>
      </c>
      <c r="L23" s="75">
        <v>0</v>
      </c>
      <c r="M23" s="67">
        <f>SUM(H23:L23)</f>
        <v>0</v>
      </c>
      <c r="N23" s="67">
        <f>M23/5</f>
        <v>0</v>
      </c>
      <c r="O23" s="115" t="e">
        <f>M23/M$26*100</f>
        <v>#DIV/0!</v>
      </c>
      <c r="P23" s="62">
        <v>266</v>
      </c>
      <c r="Q23" s="62">
        <v>287</v>
      </c>
      <c r="R23" s="62">
        <v>245</v>
      </c>
      <c r="S23" s="62">
        <v>234</v>
      </c>
      <c r="T23" s="62">
        <v>249</v>
      </c>
      <c r="U23" s="62">
        <v>269</v>
      </c>
      <c r="V23" s="62">
        <v>278</v>
      </c>
      <c r="W23" s="62">
        <v>292</v>
      </c>
      <c r="X23" s="63">
        <v>312</v>
      </c>
      <c r="Y23" s="63">
        <v>290</v>
      </c>
      <c r="Z23" s="67">
        <f>SUM(U23:Y23)</f>
        <v>1441</v>
      </c>
      <c r="AA23" s="67">
        <f>Z23/5</f>
        <v>288.2</v>
      </c>
      <c r="AB23" s="116">
        <f>Z23/Z$26*100</f>
        <v>74.27835051546393</v>
      </c>
    </row>
    <row r="24" spans="2:28" ht="15">
      <c r="B24" s="44" t="s">
        <v>87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4">
        <f>SUM(H24:L24)</f>
        <v>0</v>
      </c>
      <c r="N24" s="64">
        <f>M24/5</f>
        <v>0</v>
      </c>
      <c r="O24" s="117" t="e">
        <f>M24/M$26*100</f>
        <v>#DIV/0!</v>
      </c>
      <c r="P24" s="62">
        <v>89</v>
      </c>
      <c r="Q24" s="62">
        <v>99</v>
      </c>
      <c r="R24" s="62">
        <v>95</v>
      </c>
      <c r="S24" s="62">
        <v>110</v>
      </c>
      <c r="T24" s="62">
        <v>84</v>
      </c>
      <c r="U24" s="62">
        <v>94</v>
      </c>
      <c r="V24" s="62">
        <v>97</v>
      </c>
      <c r="W24" s="62">
        <v>119</v>
      </c>
      <c r="X24" s="64">
        <v>96</v>
      </c>
      <c r="Y24" s="64">
        <v>93</v>
      </c>
      <c r="Z24" s="64">
        <f>SUM(U24:Y24)</f>
        <v>499</v>
      </c>
      <c r="AA24" s="64">
        <f>Z24/5</f>
        <v>99.8</v>
      </c>
      <c r="AB24" s="43">
        <f>Z24/Z$26*100</f>
        <v>25.72164948453608</v>
      </c>
    </row>
    <row r="25" spans="2:28" ht="15.75" thickBot="1">
      <c r="B25" s="44" t="s">
        <v>7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75">
        <v>0</v>
      </c>
      <c r="L25" s="75">
        <v>0</v>
      </c>
      <c r="M25" s="82">
        <f>SUM(H25:L25)</f>
        <v>0</v>
      </c>
      <c r="N25" s="82">
        <f>M25/5</f>
        <v>0</v>
      </c>
      <c r="O25" s="118" t="e">
        <f>M25/M$26*100</f>
        <v>#DIV/0!</v>
      </c>
      <c r="P25" s="62">
        <v>0</v>
      </c>
      <c r="Q25" s="62">
        <v>0</v>
      </c>
      <c r="R25" s="62">
        <v>0</v>
      </c>
      <c r="S25" s="62">
        <v>1</v>
      </c>
      <c r="T25" s="62">
        <v>0</v>
      </c>
      <c r="U25" s="62">
        <v>0</v>
      </c>
      <c r="V25" s="62">
        <v>0</v>
      </c>
      <c r="W25" s="62">
        <v>0</v>
      </c>
      <c r="X25" s="63">
        <v>0</v>
      </c>
      <c r="Y25" s="63">
        <v>0</v>
      </c>
      <c r="Z25" s="82">
        <f>SUM(U25:Y25)</f>
        <v>0</v>
      </c>
      <c r="AA25" s="82">
        <f>Z25/5</f>
        <v>0</v>
      </c>
      <c r="AB25" s="94">
        <f>Z25/Z$26*100</f>
        <v>0</v>
      </c>
    </row>
    <row r="26" spans="2:28" ht="15.75" thickBot="1">
      <c r="B26" s="45" t="s">
        <v>144</v>
      </c>
      <c r="C26" s="65">
        <f>SUM(C23:C25)</f>
        <v>0</v>
      </c>
      <c r="D26" s="81">
        <f>SUM(D23:D25)</f>
        <v>0</v>
      </c>
      <c r="E26" s="81">
        <f aca="true" t="shared" si="6" ref="E26:K26">SUM(E23:E25)</f>
        <v>0</v>
      </c>
      <c r="F26" s="81">
        <f t="shared" si="6"/>
        <v>0</v>
      </c>
      <c r="G26" s="81">
        <f t="shared" si="6"/>
        <v>0</v>
      </c>
      <c r="H26" s="81">
        <f t="shared" si="6"/>
        <v>0</v>
      </c>
      <c r="I26" s="81">
        <f t="shared" si="6"/>
        <v>0</v>
      </c>
      <c r="J26" s="81">
        <f t="shared" si="6"/>
        <v>0</v>
      </c>
      <c r="K26" s="81">
        <f t="shared" si="6"/>
        <v>0</v>
      </c>
      <c r="L26" s="66">
        <f>SUM(L23:L25)</f>
        <v>0</v>
      </c>
      <c r="M26" s="66">
        <f>SUM(H26:L26)</f>
        <v>0</v>
      </c>
      <c r="N26" s="66">
        <f>M26/5</f>
        <v>0</v>
      </c>
      <c r="O26" s="150" t="e">
        <f>M26/M$26*100</f>
        <v>#DIV/0!</v>
      </c>
      <c r="P26" s="65">
        <f>SUM(P23:P25)</f>
        <v>355</v>
      </c>
      <c r="Q26" s="81">
        <f>SUM(Q23:Q25)</f>
        <v>386</v>
      </c>
      <c r="R26" s="81">
        <f aca="true" t="shared" si="7" ref="R26:Y26">SUM(R23:R25)</f>
        <v>340</v>
      </c>
      <c r="S26" s="81">
        <f t="shared" si="7"/>
        <v>345</v>
      </c>
      <c r="T26" s="81">
        <f t="shared" si="7"/>
        <v>333</v>
      </c>
      <c r="U26" s="81">
        <f t="shared" si="7"/>
        <v>363</v>
      </c>
      <c r="V26" s="81">
        <f t="shared" si="7"/>
        <v>375</v>
      </c>
      <c r="W26" s="81">
        <f t="shared" si="7"/>
        <v>411</v>
      </c>
      <c r="X26" s="81">
        <f t="shared" si="7"/>
        <v>408</v>
      </c>
      <c r="Y26" s="81">
        <f t="shared" si="7"/>
        <v>383</v>
      </c>
      <c r="Z26" s="66">
        <f>SUM(U26:Y26)</f>
        <v>1940</v>
      </c>
      <c r="AA26" s="66">
        <f>Z26/5</f>
        <v>388</v>
      </c>
      <c r="AB26" s="46">
        <f>Z26/Z$26*100</f>
        <v>100</v>
      </c>
    </row>
    <row r="27" ht="13.5" thickTop="1"/>
  </sheetData>
  <printOptions/>
  <pageMargins left="0.75" right="0.75" top="1" bottom="1" header="0.5" footer="0.5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B52"/>
  <sheetViews>
    <sheetView workbookViewId="0" topLeftCell="A33">
      <selection activeCell="P38" sqref="P38:Y49"/>
    </sheetView>
  </sheetViews>
  <sheetFormatPr defaultColWidth="9.140625" defaultRowHeight="12.75"/>
  <cols>
    <col min="1" max="1" width="1.57421875" style="0" customWidth="1"/>
    <col min="2" max="2" width="22.57421875" style="0" customWidth="1"/>
    <col min="3" max="7" width="0" style="0" hidden="1" customWidth="1"/>
    <col min="13" max="13" width="0" style="0" hidden="1" customWidth="1"/>
    <col min="16" max="27" width="0" style="0" hidden="1" customWidth="1"/>
  </cols>
  <sheetData>
    <row r="1" spans="2:14" ht="12.75">
      <c r="B1" s="1" t="s">
        <v>0</v>
      </c>
      <c r="N1" s="10"/>
    </row>
    <row r="2" spans="2:14" ht="12.75">
      <c r="B2" s="1" t="s">
        <v>1</v>
      </c>
      <c r="N2" s="10"/>
    </row>
    <row r="3" spans="2:28" ht="12.75">
      <c r="B3" s="1" t="s">
        <v>2</v>
      </c>
      <c r="K3" s="20"/>
      <c r="L3" s="20"/>
      <c r="M3" s="20"/>
      <c r="N3" s="2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2:25" ht="12.75" customHeight="1">
      <c r="B4" s="97" t="s">
        <v>135</v>
      </c>
      <c r="C4" s="20"/>
      <c r="D4" s="20"/>
      <c r="E4" s="20"/>
      <c r="F4" s="20"/>
      <c r="G4" s="20"/>
      <c r="H4" s="20"/>
      <c r="I4" s="20"/>
      <c r="J4" s="20"/>
      <c r="K4" s="5"/>
      <c r="L4" s="5"/>
      <c r="M4" s="5"/>
      <c r="N4" s="11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18.75">
      <c r="B5" s="5" t="str">
        <f>Summary!B5</f>
        <v>Montgomery County - Pedestrian On Foot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1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2:25" ht="15.75" thickBot="1">
      <c r="B6" s="22" t="s">
        <v>179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2:28" ht="16.5" thickBot="1" thickTop="1">
      <c r="B7" s="33"/>
      <c r="C7" s="34" t="s">
        <v>103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148"/>
      <c r="P7" s="34" t="s">
        <v>117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106"/>
      <c r="AB7" s="36" t="s">
        <v>118</v>
      </c>
    </row>
    <row r="8" spans="2:28" ht="15.75" thickBot="1">
      <c r="B8" s="37" t="s">
        <v>159</v>
      </c>
      <c r="C8" s="38">
        <v>1994</v>
      </c>
      <c r="D8" s="39">
        <v>1995</v>
      </c>
      <c r="E8" s="39">
        <v>1996</v>
      </c>
      <c r="F8" s="39">
        <v>1997</v>
      </c>
      <c r="G8" s="39">
        <v>1998</v>
      </c>
      <c r="H8" s="39">
        <v>1999</v>
      </c>
      <c r="I8" s="39">
        <v>2000</v>
      </c>
      <c r="J8" s="70">
        <v>2001</v>
      </c>
      <c r="K8" s="84">
        <v>2002</v>
      </c>
      <c r="L8" s="84">
        <v>2003</v>
      </c>
      <c r="M8" s="39" t="s">
        <v>3</v>
      </c>
      <c r="N8" s="40" t="s">
        <v>4</v>
      </c>
      <c r="O8" s="149" t="s">
        <v>5</v>
      </c>
      <c r="P8" s="38">
        <v>1994</v>
      </c>
      <c r="Q8" s="39">
        <v>1995</v>
      </c>
      <c r="R8" s="39">
        <v>1996</v>
      </c>
      <c r="S8" s="39">
        <v>1997</v>
      </c>
      <c r="T8" s="39">
        <v>1998</v>
      </c>
      <c r="U8" s="39">
        <v>1999</v>
      </c>
      <c r="V8" s="39">
        <v>2000</v>
      </c>
      <c r="W8" s="70">
        <v>2001</v>
      </c>
      <c r="X8" s="39">
        <v>2002</v>
      </c>
      <c r="Y8" s="39">
        <v>2003</v>
      </c>
      <c r="Z8" s="39" t="s">
        <v>3</v>
      </c>
      <c r="AA8" s="113" t="s">
        <v>4</v>
      </c>
      <c r="AB8" s="41" t="s">
        <v>5</v>
      </c>
    </row>
    <row r="9" spans="2:28" ht="15">
      <c r="B9" s="44" t="s">
        <v>88</v>
      </c>
      <c r="C9" s="62">
        <v>9</v>
      </c>
      <c r="D9" s="62">
        <v>5</v>
      </c>
      <c r="E9" s="62">
        <v>8</v>
      </c>
      <c r="F9" s="62">
        <v>8</v>
      </c>
      <c r="G9" s="62">
        <v>2</v>
      </c>
      <c r="H9" s="62">
        <v>5</v>
      </c>
      <c r="I9" s="62">
        <v>2</v>
      </c>
      <c r="J9" s="62">
        <v>1</v>
      </c>
      <c r="K9" s="75">
        <v>3</v>
      </c>
      <c r="L9" s="75">
        <v>2</v>
      </c>
      <c r="M9" s="63">
        <f>SUM(H9:L9)</f>
        <v>13</v>
      </c>
      <c r="N9" s="67">
        <f>M9/5</f>
        <v>2.6</v>
      </c>
      <c r="O9" s="115">
        <f>M9/M$20*100</f>
        <v>0.5767524401064774</v>
      </c>
      <c r="P9" s="62">
        <v>4725</v>
      </c>
      <c r="Q9" s="62">
        <v>3595</v>
      </c>
      <c r="R9" s="62">
        <v>3215</v>
      </c>
      <c r="S9" s="62">
        <v>2954</v>
      </c>
      <c r="T9" s="62">
        <v>2759</v>
      </c>
      <c r="U9" s="62">
        <v>2427</v>
      </c>
      <c r="V9" s="62">
        <v>2159</v>
      </c>
      <c r="W9" s="62">
        <v>1889</v>
      </c>
      <c r="X9" s="63">
        <v>1545</v>
      </c>
      <c r="Y9" s="63">
        <v>1516</v>
      </c>
      <c r="Z9" s="63">
        <f>SUM(U9:Y9)</f>
        <v>9536</v>
      </c>
      <c r="AA9" s="67">
        <f>Z9/5</f>
        <v>1907.2</v>
      </c>
      <c r="AB9" s="116">
        <f>Z9/Z$20*100</f>
        <v>0.9987233182414677</v>
      </c>
    </row>
    <row r="10" spans="2:28" ht="15">
      <c r="B10" s="44" t="s">
        <v>89</v>
      </c>
      <c r="C10" s="62">
        <v>6</v>
      </c>
      <c r="D10" s="62">
        <v>3</v>
      </c>
      <c r="E10" s="62">
        <v>3</v>
      </c>
      <c r="F10" s="62">
        <v>0</v>
      </c>
      <c r="G10" s="62">
        <v>1</v>
      </c>
      <c r="H10" s="62">
        <v>3</v>
      </c>
      <c r="I10" s="62">
        <v>1</v>
      </c>
      <c r="J10" s="62">
        <v>1</v>
      </c>
      <c r="K10" s="62">
        <v>0</v>
      </c>
      <c r="L10" s="62">
        <v>2</v>
      </c>
      <c r="M10" s="64">
        <f>SUM(H10:L10)</f>
        <v>7</v>
      </c>
      <c r="N10" s="64">
        <f>M10/5</f>
        <v>1.4</v>
      </c>
      <c r="O10" s="117">
        <f aca="true" t="shared" si="0" ref="O10:O20">M10/M$20*100</f>
        <v>0.3105590062111801</v>
      </c>
      <c r="P10" s="62">
        <v>2148</v>
      </c>
      <c r="Q10" s="62">
        <v>1941</v>
      </c>
      <c r="R10" s="62">
        <v>1790</v>
      </c>
      <c r="S10" s="62">
        <v>1566</v>
      </c>
      <c r="T10" s="62">
        <v>1363</v>
      </c>
      <c r="U10" s="62">
        <v>1286</v>
      </c>
      <c r="V10" s="62">
        <v>1539</v>
      </c>
      <c r="W10" s="62">
        <v>1815</v>
      </c>
      <c r="X10" s="64">
        <v>1810</v>
      </c>
      <c r="Y10" s="64">
        <v>1834</v>
      </c>
      <c r="Z10" s="64">
        <f>SUM(U10:Y10)</f>
        <v>8284</v>
      </c>
      <c r="AA10" s="64">
        <f>Z10/5</f>
        <v>1656.8</v>
      </c>
      <c r="AB10" s="43">
        <f aca="true" t="shared" si="1" ref="AB10:AB20">Z10/Z$20*100</f>
        <v>0.8675989899656374</v>
      </c>
    </row>
    <row r="11" spans="2:28" ht="15">
      <c r="B11" s="44" t="s">
        <v>90</v>
      </c>
      <c r="C11" s="62">
        <v>302</v>
      </c>
      <c r="D11" s="62">
        <v>286</v>
      </c>
      <c r="E11" s="62">
        <v>330</v>
      </c>
      <c r="F11" s="62">
        <v>279</v>
      </c>
      <c r="G11" s="62">
        <v>294</v>
      </c>
      <c r="H11" s="62">
        <v>311</v>
      </c>
      <c r="I11" s="62">
        <v>285</v>
      </c>
      <c r="J11" s="62">
        <v>275</v>
      </c>
      <c r="K11" s="62">
        <v>248</v>
      </c>
      <c r="L11" s="62">
        <v>313</v>
      </c>
      <c r="M11" s="64">
        <f aca="true" t="shared" si="2" ref="M11:M18">SUM(H11:L11)</f>
        <v>1432</v>
      </c>
      <c r="N11" s="64">
        <f aca="true" t="shared" si="3" ref="N11:N18">M11/5</f>
        <v>286.4</v>
      </c>
      <c r="O11" s="117">
        <f t="shared" si="0"/>
        <v>63.53149955634427</v>
      </c>
      <c r="P11" s="62">
        <v>110384</v>
      </c>
      <c r="Q11" s="62">
        <v>111339</v>
      </c>
      <c r="R11" s="62">
        <v>112433</v>
      </c>
      <c r="S11" s="62">
        <v>109245</v>
      </c>
      <c r="T11" s="62">
        <v>114914</v>
      </c>
      <c r="U11" s="62">
        <v>117140</v>
      </c>
      <c r="V11" s="62">
        <v>108635</v>
      </c>
      <c r="W11" s="62">
        <v>110862</v>
      </c>
      <c r="X11" s="64">
        <v>118803</v>
      </c>
      <c r="Y11" s="64">
        <v>123619</v>
      </c>
      <c r="Z11" s="64">
        <f aca="true" t="shared" si="4" ref="Z11:Z18">SUM(U11:Y11)</f>
        <v>579059</v>
      </c>
      <c r="AA11" s="64">
        <f aca="true" t="shared" si="5" ref="AA11:AA18">Z11/5</f>
        <v>115811.8</v>
      </c>
      <c r="AB11" s="43">
        <f t="shared" si="1"/>
        <v>60.64594441459585</v>
      </c>
    </row>
    <row r="12" spans="2:28" ht="15">
      <c r="B12" s="44" t="s">
        <v>91</v>
      </c>
      <c r="C12" s="62">
        <v>0</v>
      </c>
      <c r="D12" s="62">
        <v>1</v>
      </c>
      <c r="E12" s="62">
        <v>1</v>
      </c>
      <c r="F12" s="62">
        <v>1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4">
        <f t="shared" si="2"/>
        <v>0</v>
      </c>
      <c r="N12" s="64">
        <f t="shared" si="3"/>
        <v>0</v>
      </c>
      <c r="O12" s="117">
        <f t="shared" si="0"/>
        <v>0</v>
      </c>
      <c r="P12" s="62">
        <v>223</v>
      </c>
      <c r="Q12" s="62">
        <v>259</v>
      </c>
      <c r="R12" s="62">
        <v>299</v>
      </c>
      <c r="S12" s="62">
        <v>379</v>
      </c>
      <c r="T12" s="62">
        <v>327</v>
      </c>
      <c r="U12" s="62">
        <v>307</v>
      </c>
      <c r="V12" s="62">
        <v>346</v>
      </c>
      <c r="W12" s="62">
        <v>388</v>
      </c>
      <c r="X12" s="64">
        <v>465</v>
      </c>
      <c r="Y12" s="64">
        <v>482</v>
      </c>
      <c r="Z12" s="64">
        <f t="shared" si="4"/>
        <v>1988</v>
      </c>
      <c r="AA12" s="64">
        <f t="shared" si="5"/>
        <v>397.6</v>
      </c>
      <c r="AB12" s="43">
        <f t="shared" si="1"/>
        <v>0.20820700048909793</v>
      </c>
    </row>
    <row r="13" spans="2:28" ht="15">
      <c r="B13" s="42" t="s">
        <v>92</v>
      </c>
      <c r="C13" s="62">
        <v>3</v>
      </c>
      <c r="D13" s="62">
        <v>5</v>
      </c>
      <c r="E13" s="62">
        <v>8</v>
      </c>
      <c r="F13" s="62">
        <v>20</v>
      </c>
      <c r="G13" s="62">
        <v>15</v>
      </c>
      <c r="H13" s="62">
        <v>14</v>
      </c>
      <c r="I13" s="62">
        <v>19</v>
      </c>
      <c r="J13" s="62">
        <v>29</v>
      </c>
      <c r="K13" s="62">
        <v>50</v>
      </c>
      <c r="L13" s="62">
        <v>64</v>
      </c>
      <c r="M13" s="64">
        <f t="shared" si="2"/>
        <v>176</v>
      </c>
      <c r="N13" s="64">
        <f t="shared" si="3"/>
        <v>35.2</v>
      </c>
      <c r="O13" s="117">
        <f t="shared" si="0"/>
        <v>7.808340727595386</v>
      </c>
      <c r="P13" s="62">
        <v>1850</v>
      </c>
      <c r="Q13" s="62">
        <v>2900</v>
      </c>
      <c r="R13" s="62">
        <v>4199</v>
      </c>
      <c r="S13" s="62">
        <v>6015</v>
      </c>
      <c r="T13" s="62">
        <v>8429</v>
      </c>
      <c r="U13" s="62">
        <v>10623</v>
      </c>
      <c r="V13" s="62">
        <v>12358</v>
      </c>
      <c r="W13" s="62">
        <v>14440</v>
      </c>
      <c r="X13" s="64">
        <v>17243</v>
      </c>
      <c r="Y13" s="64">
        <v>22157</v>
      </c>
      <c r="Z13" s="64">
        <f t="shared" si="4"/>
        <v>76821</v>
      </c>
      <c r="AA13" s="64">
        <f t="shared" si="5"/>
        <v>15364.2</v>
      </c>
      <c r="AB13" s="43">
        <f t="shared" si="1"/>
        <v>8.045608644151404</v>
      </c>
    </row>
    <row r="14" spans="2:28" ht="15">
      <c r="B14" s="44" t="s">
        <v>93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1</v>
      </c>
      <c r="I14" s="62">
        <v>0</v>
      </c>
      <c r="J14" s="62">
        <v>0</v>
      </c>
      <c r="K14" s="62">
        <v>0</v>
      </c>
      <c r="L14" s="62">
        <v>0</v>
      </c>
      <c r="M14" s="64">
        <f t="shared" si="2"/>
        <v>1</v>
      </c>
      <c r="N14" s="64">
        <f t="shared" si="3"/>
        <v>0.2</v>
      </c>
      <c r="O14" s="117">
        <f t="shared" si="0"/>
        <v>0.044365572315882874</v>
      </c>
      <c r="P14" s="62">
        <v>296</v>
      </c>
      <c r="Q14" s="62">
        <v>280</v>
      </c>
      <c r="R14" s="62">
        <v>258</v>
      </c>
      <c r="S14" s="62">
        <v>256</v>
      </c>
      <c r="T14" s="62">
        <v>300</v>
      </c>
      <c r="U14" s="62">
        <v>302</v>
      </c>
      <c r="V14" s="62">
        <v>371</v>
      </c>
      <c r="W14" s="62">
        <v>446</v>
      </c>
      <c r="X14" s="64">
        <v>437</v>
      </c>
      <c r="Y14" s="64">
        <v>520</v>
      </c>
      <c r="Z14" s="64">
        <f t="shared" si="4"/>
        <v>2076</v>
      </c>
      <c r="AA14" s="64">
        <f t="shared" si="5"/>
        <v>415.2</v>
      </c>
      <c r="AB14" s="43">
        <f t="shared" si="1"/>
        <v>0.21742340694937992</v>
      </c>
    </row>
    <row r="15" spans="2:28" ht="15">
      <c r="B15" s="44" t="s">
        <v>94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4">
        <f t="shared" si="2"/>
        <v>0</v>
      </c>
      <c r="N15" s="64">
        <f t="shared" si="3"/>
        <v>0</v>
      </c>
      <c r="O15" s="117">
        <f t="shared" si="0"/>
        <v>0</v>
      </c>
      <c r="P15" s="62">
        <v>8</v>
      </c>
      <c r="Q15" s="62">
        <v>8</v>
      </c>
      <c r="R15" s="62">
        <v>15</v>
      </c>
      <c r="S15" s="62">
        <v>12</v>
      </c>
      <c r="T15" s="62">
        <v>8</v>
      </c>
      <c r="U15" s="62">
        <v>16</v>
      </c>
      <c r="V15" s="62">
        <v>13</v>
      </c>
      <c r="W15" s="62">
        <v>11</v>
      </c>
      <c r="X15" s="64">
        <v>15</v>
      </c>
      <c r="Y15" s="64">
        <v>20</v>
      </c>
      <c r="Z15" s="64">
        <f t="shared" si="4"/>
        <v>75</v>
      </c>
      <c r="AA15" s="64">
        <f t="shared" si="5"/>
        <v>15</v>
      </c>
      <c r="AB15" s="43">
        <f t="shared" si="1"/>
        <v>0.007854891869558523</v>
      </c>
    </row>
    <row r="16" spans="2:28" ht="15">
      <c r="B16" s="44" t="s">
        <v>158</v>
      </c>
      <c r="C16" s="62">
        <v>1</v>
      </c>
      <c r="D16" s="62">
        <v>0</v>
      </c>
      <c r="E16" s="62">
        <v>0</v>
      </c>
      <c r="F16" s="62">
        <v>1</v>
      </c>
      <c r="G16" s="62">
        <v>0</v>
      </c>
      <c r="H16" s="62">
        <v>0</v>
      </c>
      <c r="I16" s="62">
        <v>0</v>
      </c>
      <c r="J16" s="62">
        <v>1</v>
      </c>
      <c r="K16" s="62">
        <v>0</v>
      </c>
      <c r="L16" s="62">
        <v>0</v>
      </c>
      <c r="M16" s="64">
        <f t="shared" si="2"/>
        <v>1</v>
      </c>
      <c r="N16" s="64">
        <f t="shared" si="3"/>
        <v>0.2</v>
      </c>
      <c r="O16" s="117">
        <f t="shared" si="0"/>
        <v>0.044365572315882874</v>
      </c>
      <c r="P16" s="62">
        <v>530</v>
      </c>
      <c r="Q16" s="62">
        <v>455</v>
      </c>
      <c r="R16" s="62">
        <v>424</v>
      </c>
      <c r="S16" s="62">
        <v>391</v>
      </c>
      <c r="T16" s="62">
        <v>410</v>
      </c>
      <c r="U16" s="62">
        <v>446</v>
      </c>
      <c r="V16" s="62">
        <v>459</v>
      </c>
      <c r="W16" s="62">
        <v>495</v>
      </c>
      <c r="X16" s="64">
        <v>499</v>
      </c>
      <c r="Y16" s="64">
        <v>518</v>
      </c>
      <c r="Z16" s="64">
        <f t="shared" si="4"/>
        <v>2417</v>
      </c>
      <c r="AA16" s="64">
        <f t="shared" si="5"/>
        <v>483.4</v>
      </c>
      <c r="AB16" s="43">
        <f t="shared" si="1"/>
        <v>0.2531369819829727</v>
      </c>
    </row>
    <row r="17" spans="2:28" ht="15">
      <c r="B17" s="44" t="s">
        <v>95</v>
      </c>
      <c r="C17" s="62">
        <v>17</v>
      </c>
      <c r="D17" s="62">
        <v>21</v>
      </c>
      <c r="E17" s="62">
        <v>18</v>
      </c>
      <c r="F17" s="62">
        <v>13</v>
      </c>
      <c r="G17" s="62">
        <v>14</v>
      </c>
      <c r="H17" s="62">
        <v>17</v>
      </c>
      <c r="I17" s="62">
        <v>15</v>
      </c>
      <c r="J17" s="62">
        <v>14</v>
      </c>
      <c r="K17" s="62">
        <v>8</v>
      </c>
      <c r="L17" s="62">
        <v>10</v>
      </c>
      <c r="M17" s="64">
        <f t="shared" si="2"/>
        <v>64</v>
      </c>
      <c r="N17" s="64">
        <f t="shared" si="3"/>
        <v>12.8</v>
      </c>
      <c r="O17" s="117">
        <f t="shared" si="0"/>
        <v>2.839396628216504</v>
      </c>
      <c r="P17" s="62">
        <v>12991</v>
      </c>
      <c r="Q17" s="62">
        <v>11667</v>
      </c>
      <c r="R17" s="62">
        <v>10961</v>
      </c>
      <c r="S17" s="62">
        <v>9036</v>
      </c>
      <c r="T17" s="62">
        <v>6774</v>
      </c>
      <c r="U17" s="62">
        <v>6321</v>
      </c>
      <c r="V17" s="62">
        <v>5989</v>
      </c>
      <c r="W17" s="62">
        <v>5898</v>
      </c>
      <c r="X17" s="64">
        <v>5202</v>
      </c>
      <c r="Y17" s="64">
        <v>4581</v>
      </c>
      <c r="Z17" s="64">
        <f t="shared" si="4"/>
        <v>27991</v>
      </c>
      <c r="AA17" s="64">
        <f t="shared" si="5"/>
        <v>5598.2</v>
      </c>
      <c r="AB17" s="43">
        <f t="shared" si="1"/>
        <v>2.931550377610835</v>
      </c>
    </row>
    <row r="18" spans="2:28" ht="15">
      <c r="B18" s="44" t="s">
        <v>85</v>
      </c>
      <c r="C18" s="62">
        <v>16</v>
      </c>
      <c r="D18" s="62">
        <v>8</v>
      </c>
      <c r="E18" s="62">
        <v>9</v>
      </c>
      <c r="F18" s="62">
        <v>3</v>
      </c>
      <c r="G18" s="62">
        <v>4</v>
      </c>
      <c r="H18" s="62">
        <v>6</v>
      </c>
      <c r="I18" s="62">
        <v>6</v>
      </c>
      <c r="J18" s="62">
        <v>11</v>
      </c>
      <c r="K18" s="62">
        <v>9</v>
      </c>
      <c r="L18" s="62">
        <v>9</v>
      </c>
      <c r="M18" s="64">
        <f t="shared" si="2"/>
        <v>41</v>
      </c>
      <c r="N18" s="64">
        <f t="shared" si="3"/>
        <v>8.2</v>
      </c>
      <c r="O18" s="117">
        <f t="shared" si="0"/>
        <v>1.8189884649511978</v>
      </c>
      <c r="P18" s="62">
        <v>6888</v>
      </c>
      <c r="Q18" s="62">
        <v>7436</v>
      </c>
      <c r="R18" s="62">
        <v>6412</v>
      </c>
      <c r="S18" s="62">
        <v>4359</v>
      </c>
      <c r="T18" s="62">
        <v>4009</v>
      </c>
      <c r="U18" s="62">
        <v>3211</v>
      </c>
      <c r="V18" s="62">
        <v>4359</v>
      </c>
      <c r="W18" s="62">
        <v>4682</v>
      </c>
      <c r="X18" s="64">
        <v>4694</v>
      </c>
      <c r="Y18" s="64">
        <v>4686</v>
      </c>
      <c r="Z18" s="64">
        <f t="shared" si="4"/>
        <v>21632</v>
      </c>
      <c r="AA18" s="64">
        <f t="shared" si="5"/>
        <v>4326.4</v>
      </c>
      <c r="AB18" s="43">
        <f t="shared" si="1"/>
        <v>2.2655602789638665</v>
      </c>
    </row>
    <row r="19" spans="2:28" ht="15.75" thickBot="1">
      <c r="B19" s="44" t="s">
        <v>6</v>
      </c>
      <c r="C19" s="62">
        <v>71</v>
      </c>
      <c r="D19" s="62">
        <v>80</v>
      </c>
      <c r="E19" s="62">
        <v>96</v>
      </c>
      <c r="F19" s="62">
        <v>72</v>
      </c>
      <c r="G19" s="62">
        <v>73</v>
      </c>
      <c r="H19" s="62">
        <v>84</v>
      </c>
      <c r="I19" s="62">
        <v>130</v>
      </c>
      <c r="J19" s="62">
        <v>130</v>
      </c>
      <c r="K19" s="75">
        <v>89</v>
      </c>
      <c r="L19" s="75">
        <v>86</v>
      </c>
      <c r="M19" s="82">
        <f>SUM(H19:L19)</f>
        <v>519</v>
      </c>
      <c r="N19" s="82">
        <f>M19/5</f>
        <v>103.8</v>
      </c>
      <c r="O19" s="118">
        <f t="shared" si="0"/>
        <v>23.02573203194321</v>
      </c>
      <c r="P19" s="62">
        <v>40137</v>
      </c>
      <c r="Q19" s="62">
        <v>39918</v>
      </c>
      <c r="R19" s="62">
        <v>45114</v>
      </c>
      <c r="S19" s="62">
        <v>44561</v>
      </c>
      <c r="T19" s="62">
        <v>35414</v>
      </c>
      <c r="U19" s="62">
        <v>38945</v>
      </c>
      <c r="V19" s="62">
        <v>48905</v>
      </c>
      <c r="W19" s="62">
        <v>48928</v>
      </c>
      <c r="X19" s="63">
        <v>45213</v>
      </c>
      <c r="Y19" s="63">
        <v>42949</v>
      </c>
      <c r="Z19" s="82">
        <f>SUM(U19:Y19)</f>
        <v>224940</v>
      </c>
      <c r="AA19" s="82">
        <f>Z19/5</f>
        <v>44988</v>
      </c>
      <c r="AB19" s="94">
        <f t="shared" si="1"/>
        <v>23.558391695179925</v>
      </c>
    </row>
    <row r="20" spans="2:28" ht="15.75" thickBot="1">
      <c r="B20" s="45" t="s">
        <v>84</v>
      </c>
      <c r="C20" s="65">
        <f aca="true" t="shared" si="6" ref="C20:L20">SUM(C9:C19)</f>
        <v>425</v>
      </c>
      <c r="D20" s="81">
        <f t="shared" si="6"/>
        <v>409</v>
      </c>
      <c r="E20" s="81">
        <f t="shared" si="6"/>
        <v>473</v>
      </c>
      <c r="F20" s="81">
        <f t="shared" si="6"/>
        <v>397</v>
      </c>
      <c r="G20" s="81">
        <f t="shared" si="6"/>
        <v>403</v>
      </c>
      <c r="H20" s="81">
        <f t="shared" si="6"/>
        <v>441</v>
      </c>
      <c r="I20" s="81">
        <f t="shared" si="6"/>
        <v>458</v>
      </c>
      <c r="J20" s="81">
        <f t="shared" si="6"/>
        <v>462</v>
      </c>
      <c r="K20" s="81">
        <f t="shared" si="6"/>
        <v>407</v>
      </c>
      <c r="L20" s="66">
        <f t="shared" si="6"/>
        <v>486</v>
      </c>
      <c r="M20" s="66">
        <f>SUM(H20:L20)</f>
        <v>2254</v>
      </c>
      <c r="N20" s="66">
        <f>M20/5</f>
        <v>450.8</v>
      </c>
      <c r="O20" s="150">
        <f t="shared" si="0"/>
        <v>100</v>
      </c>
      <c r="P20" s="65">
        <f aca="true" t="shared" si="7" ref="P20:Y20">SUM(P9:P19)</f>
        <v>180180</v>
      </c>
      <c r="Q20" s="81">
        <f t="shared" si="7"/>
        <v>179798</v>
      </c>
      <c r="R20" s="81">
        <f t="shared" si="7"/>
        <v>185120</v>
      </c>
      <c r="S20" s="81">
        <f t="shared" si="7"/>
        <v>178774</v>
      </c>
      <c r="T20" s="81">
        <f t="shared" si="7"/>
        <v>174707</v>
      </c>
      <c r="U20" s="81">
        <f t="shared" si="7"/>
        <v>181024</v>
      </c>
      <c r="V20" s="81">
        <f t="shared" si="7"/>
        <v>185133</v>
      </c>
      <c r="W20" s="81">
        <f t="shared" si="7"/>
        <v>189854</v>
      </c>
      <c r="X20" s="81">
        <f t="shared" si="7"/>
        <v>195926</v>
      </c>
      <c r="Y20" s="66">
        <f t="shared" si="7"/>
        <v>202882</v>
      </c>
      <c r="Z20" s="66">
        <f>SUM(U20:Y20)</f>
        <v>954819</v>
      </c>
      <c r="AA20" s="66">
        <f>Z20/5</f>
        <v>190963.8</v>
      </c>
      <c r="AB20" s="46">
        <f t="shared" si="1"/>
        <v>100</v>
      </c>
    </row>
    <row r="21" ht="14.25" thickBot="1" thickTop="1"/>
    <row r="22" spans="2:28" ht="16.5" thickBot="1" thickTop="1">
      <c r="B22" s="33"/>
      <c r="C22" s="34" t="s">
        <v>103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148"/>
      <c r="P22" s="34" t="s">
        <v>117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106"/>
      <c r="AB22" s="36" t="s">
        <v>118</v>
      </c>
    </row>
    <row r="23" spans="2:28" ht="15.75" thickBot="1">
      <c r="B23" s="37" t="s">
        <v>159</v>
      </c>
      <c r="C23" s="83">
        <f aca="true" t="shared" si="8" ref="C23:L23">C8</f>
        <v>1994</v>
      </c>
      <c r="D23" s="39">
        <f t="shared" si="8"/>
        <v>1995</v>
      </c>
      <c r="E23" s="39">
        <f t="shared" si="8"/>
        <v>1996</v>
      </c>
      <c r="F23" s="39">
        <f t="shared" si="8"/>
        <v>1997</v>
      </c>
      <c r="G23" s="39">
        <f t="shared" si="8"/>
        <v>1998</v>
      </c>
      <c r="H23" s="39">
        <f t="shared" si="8"/>
        <v>1999</v>
      </c>
      <c r="I23" s="39">
        <f t="shared" si="8"/>
        <v>2000</v>
      </c>
      <c r="J23" s="39">
        <f t="shared" si="8"/>
        <v>2001</v>
      </c>
      <c r="K23" s="39">
        <f t="shared" si="8"/>
        <v>2002</v>
      </c>
      <c r="L23" s="39">
        <f t="shared" si="8"/>
        <v>2003</v>
      </c>
      <c r="M23" s="39" t="s">
        <v>3</v>
      </c>
      <c r="N23" s="40" t="s">
        <v>4</v>
      </c>
      <c r="O23" s="149" t="s">
        <v>5</v>
      </c>
      <c r="P23" s="38">
        <v>1994</v>
      </c>
      <c r="Q23" s="39">
        <v>1995</v>
      </c>
      <c r="R23" s="39">
        <v>1996</v>
      </c>
      <c r="S23" s="39">
        <v>1997</v>
      </c>
      <c r="T23" s="39">
        <v>1998</v>
      </c>
      <c r="U23" s="39">
        <v>1999</v>
      </c>
      <c r="V23" s="39">
        <v>2000</v>
      </c>
      <c r="W23" s="70">
        <v>2001</v>
      </c>
      <c r="X23" s="39">
        <v>2002</v>
      </c>
      <c r="Y23" s="39">
        <v>2003</v>
      </c>
      <c r="Z23" s="39" t="s">
        <v>3</v>
      </c>
      <c r="AA23" s="113" t="s">
        <v>4</v>
      </c>
      <c r="AB23" s="41" t="s">
        <v>5</v>
      </c>
    </row>
    <row r="24" spans="2:28" ht="15">
      <c r="B24" s="44" t="s">
        <v>88</v>
      </c>
      <c r="C24" s="62">
        <v>2</v>
      </c>
      <c r="D24" s="62">
        <v>1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75">
        <v>0</v>
      </c>
      <c r="L24" s="75">
        <v>0</v>
      </c>
      <c r="M24" s="67">
        <f>SUM(H24:L24)</f>
        <v>0</v>
      </c>
      <c r="N24" s="67">
        <f>M24/5</f>
        <v>0</v>
      </c>
      <c r="O24" s="115">
        <f>M24/M$35*100</f>
        <v>0</v>
      </c>
      <c r="P24" s="62">
        <v>832</v>
      </c>
      <c r="Q24" s="62">
        <v>584</v>
      </c>
      <c r="R24" s="62">
        <v>523</v>
      </c>
      <c r="S24" s="62">
        <v>425</v>
      </c>
      <c r="T24" s="62">
        <v>347</v>
      </c>
      <c r="U24" s="62">
        <v>319</v>
      </c>
      <c r="V24" s="62">
        <v>274</v>
      </c>
      <c r="W24" s="62">
        <v>240</v>
      </c>
      <c r="X24" s="63">
        <v>202</v>
      </c>
      <c r="Y24" s="63">
        <v>216</v>
      </c>
      <c r="Z24" s="67">
        <f>SUM(U24:Y24)</f>
        <v>1251</v>
      </c>
      <c r="AA24" s="67">
        <f>Z24/5</f>
        <v>250.2</v>
      </c>
      <c r="AB24" s="116">
        <f>Z24/Z$35*100</f>
        <v>0.6527694435023089</v>
      </c>
    </row>
    <row r="25" spans="2:28" ht="15">
      <c r="B25" s="44" t="s">
        <v>89</v>
      </c>
      <c r="C25" s="62">
        <v>0</v>
      </c>
      <c r="D25" s="62">
        <v>0</v>
      </c>
      <c r="E25" s="62">
        <v>1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4">
        <f>SUM(H25:L25)</f>
        <v>0</v>
      </c>
      <c r="N25" s="64">
        <f>M25/5</f>
        <v>0</v>
      </c>
      <c r="O25" s="117">
        <f aca="true" t="shared" si="9" ref="O25:O35">M25/M$35*100</f>
        <v>0</v>
      </c>
      <c r="P25" s="62">
        <v>638</v>
      </c>
      <c r="Q25" s="62">
        <v>536</v>
      </c>
      <c r="R25" s="62">
        <v>500</v>
      </c>
      <c r="S25" s="62">
        <v>443</v>
      </c>
      <c r="T25" s="62">
        <v>356</v>
      </c>
      <c r="U25" s="62">
        <v>310</v>
      </c>
      <c r="V25" s="62">
        <v>398</v>
      </c>
      <c r="W25" s="62">
        <v>454</v>
      </c>
      <c r="X25" s="64">
        <v>404</v>
      </c>
      <c r="Y25" s="64">
        <v>449</v>
      </c>
      <c r="Z25" s="64">
        <f>SUM(U25:Y25)</f>
        <v>2015</v>
      </c>
      <c r="AA25" s="64">
        <f>Z25/5</f>
        <v>403</v>
      </c>
      <c r="AB25" s="43">
        <f aca="true" t="shared" si="10" ref="AB25:AB35">Z25/Z$35*100</f>
        <v>1.0514232043622322</v>
      </c>
    </row>
    <row r="26" spans="2:28" ht="15">
      <c r="B26" s="44" t="s">
        <v>90</v>
      </c>
      <c r="C26" s="62">
        <v>15</v>
      </c>
      <c r="D26" s="62">
        <v>15</v>
      </c>
      <c r="E26" s="62">
        <v>19</v>
      </c>
      <c r="F26" s="62">
        <v>7</v>
      </c>
      <c r="G26" s="62">
        <v>5</v>
      </c>
      <c r="H26" s="62">
        <v>16</v>
      </c>
      <c r="I26" s="62">
        <v>14</v>
      </c>
      <c r="J26" s="62">
        <v>8</v>
      </c>
      <c r="K26" s="62">
        <v>10</v>
      </c>
      <c r="L26" s="62">
        <v>6</v>
      </c>
      <c r="M26" s="64">
        <f aca="true" t="shared" si="11" ref="M26:M34">SUM(H26:L26)</f>
        <v>54</v>
      </c>
      <c r="N26" s="64">
        <f aca="true" t="shared" si="12" ref="N26:N34">M26/5</f>
        <v>10.8</v>
      </c>
      <c r="O26" s="117">
        <f t="shared" si="9"/>
        <v>66.66666666666666</v>
      </c>
      <c r="P26" s="62">
        <v>31307</v>
      </c>
      <c r="Q26" s="62">
        <v>30471</v>
      </c>
      <c r="R26" s="62">
        <v>29567</v>
      </c>
      <c r="S26" s="62">
        <v>27847</v>
      </c>
      <c r="T26" s="62">
        <v>27721</v>
      </c>
      <c r="U26" s="62">
        <v>27086</v>
      </c>
      <c r="V26" s="62">
        <v>24424</v>
      </c>
      <c r="W26" s="62">
        <v>24337</v>
      </c>
      <c r="X26" s="64">
        <v>25365</v>
      </c>
      <c r="Y26" s="64">
        <v>25532</v>
      </c>
      <c r="Z26" s="64">
        <f aca="true" t="shared" si="13" ref="Z26:Z33">SUM(U26:Y26)</f>
        <v>126744</v>
      </c>
      <c r="AA26" s="64">
        <f aca="true" t="shared" si="14" ref="AA26:AA33">Z26/5</f>
        <v>25348.8</v>
      </c>
      <c r="AB26" s="43">
        <f t="shared" si="10"/>
        <v>66.13478045344256</v>
      </c>
    </row>
    <row r="27" spans="2:28" ht="15">
      <c r="B27" s="44" t="s">
        <v>91</v>
      </c>
      <c r="C27" s="62">
        <v>0</v>
      </c>
      <c r="D27" s="62">
        <v>1</v>
      </c>
      <c r="E27" s="62">
        <v>1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4">
        <f t="shared" si="11"/>
        <v>0</v>
      </c>
      <c r="N27" s="64">
        <f t="shared" si="12"/>
        <v>0</v>
      </c>
      <c r="O27" s="117">
        <f t="shared" si="9"/>
        <v>0</v>
      </c>
      <c r="P27" s="62">
        <v>157</v>
      </c>
      <c r="Q27" s="62">
        <v>188</v>
      </c>
      <c r="R27" s="62">
        <v>194</v>
      </c>
      <c r="S27" s="62">
        <v>247</v>
      </c>
      <c r="T27" s="62">
        <v>212</v>
      </c>
      <c r="U27" s="62">
        <v>175</v>
      </c>
      <c r="V27" s="62">
        <v>220</v>
      </c>
      <c r="W27" s="62">
        <v>226</v>
      </c>
      <c r="X27" s="64">
        <v>276</v>
      </c>
      <c r="Y27" s="64">
        <v>268</v>
      </c>
      <c r="Z27" s="64">
        <f t="shared" si="13"/>
        <v>1165</v>
      </c>
      <c r="AA27" s="64">
        <f t="shared" si="14"/>
        <v>233</v>
      </c>
      <c r="AB27" s="43">
        <f t="shared" si="10"/>
        <v>0.6078948054997522</v>
      </c>
    </row>
    <row r="28" spans="2:28" ht="15">
      <c r="B28" s="42" t="s">
        <v>92</v>
      </c>
      <c r="C28" s="62">
        <v>0</v>
      </c>
      <c r="D28" s="62">
        <v>0</v>
      </c>
      <c r="E28" s="62">
        <v>0</v>
      </c>
      <c r="F28" s="62">
        <v>2</v>
      </c>
      <c r="G28" s="62">
        <v>1</v>
      </c>
      <c r="H28" s="62">
        <v>1</v>
      </c>
      <c r="I28" s="62">
        <v>0</v>
      </c>
      <c r="J28" s="62">
        <v>3</v>
      </c>
      <c r="K28" s="62">
        <v>6</v>
      </c>
      <c r="L28" s="62">
        <v>2</v>
      </c>
      <c r="M28" s="64">
        <f t="shared" si="11"/>
        <v>12</v>
      </c>
      <c r="N28" s="64">
        <f t="shared" si="12"/>
        <v>2.4</v>
      </c>
      <c r="O28" s="117">
        <f t="shared" si="9"/>
        <v>14.814814814814813</v>
      </c>
      <c r="P28" s="62">
        <v>1112</v>
      </c>
      <c r="Q28" s="62">
        <v>1499</v>
      </c>
      <c r="R28" s="62">
        <v>2065</v>
      </c>
      <c r="S28" s="62">
        <v>2626</v>
      </c>
      <c r="T28" s="62">
        <v>3455</v>
      </c>
      <c r="U28" s="62">
        <v>4178</v>
      </c>
      <c r="V28" s="62">
        <v>4543</v>
      </c>
      <c r="W28" s="62">
        <v>5124</v>
      </c>
      <c r="X28" s="64">
        <v>5871</v>
      </c>
      <c r="Y28" s="64">
        <v>7277</v>
      </c>
      <c r="Z28" s="64">
        <f t="shared" si="13"/>
        <v>26993</v>
      </c>
      <c r="AA28" s="64">
        <f t="shared" si="14"/>
        <v>5398.6</v>
      </c>
      <c r="AB28" s="43">
        <f t="shared" si="10"/>
        <v>14.084896553523441</v>
      </c>
    </row>
    <row r="29" spans="2:28" ht="15">
      <c r="B29" s="44" t="s">
        <v>93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1</v>
      </c>
      <c r="I29" s="62">
        <v>0</v>
      </c>
      <c r="J29" s="62">
        <v>0</v>
      </c>
      <c r="K29" s="62">
        <v>0</v>
      </c>
      <c r="L29" s="62">
        <v>0</v>
      </c>
      <c r="M29" s="64">
        <f t="shared" si="11"/>
        <v>1</v>
      </c>
      <c r="N29" s="64">
        <f t="shared" si="12"/>
        <v>0.2</v>
      </c>
      <c r="O29" s="117">
        <f t="shared" si="9"/>
        <v>1.2345679012345678</v>
      </c>
      <c r="P29" s="62">
        <v>238</v>
      </c>
      <c r="Q29" s="62">
        <v>231</v>
      </c>
      <c r="R29" s="62">
        <v>213</v>
      </c>
      <c r="S29" s="62">
        <v>213</v>
      </c>
      <c r="T29" s="62">
        <v>246</v>
      </c>
      <c r="U29" s="62">
        <v>240</v>
      </c>
      <c r="V29" s="62">
        <v>293</v>
      </c>
      <c r="W29" s="62">
        <v>352</v>
      </c>
      <c r="X29" s="64">
        <v>349</v>
      </c>
      <c r="Y29" s="64">
        <v>402</v>
      </c>
      <c r="Z29" s="64">
        <f t="shared" si="13"/>
        <v>1636</v>
      </c>
      <c r="AA29" s="64">
        <f t="shared" si="14"/>
        <v>327.2</v>
      </c>
      <c r="AB29" s="43">
        <f t="shared" si="10"/>
        <v>0.853661718281197</v>
      </c>
    </row>
    <row r="30" spans="2:28" ht="15">
      <c r="B30" s="44" t="s">
        <v>94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4">
        <f t="shared" si="11"/>
        <v>0</v>
      </c>
      <c r="N30" s="64">
        <f t="shared" si="12"/>
        <v>0</v>
      </c>
      <c r="O30" s="117">
        <f t="shared" si="9"/>
        <v>0</v>
      </c>
      <c r="P30" s="62">
        <v>5</v>
      </c>
      <c r="Q30" s="62">
        <v>8</v>
      </c>
      <c r="R30" s="62">
        <v>12</v>
      </c>
      <c r="S30" s="62">
        <v>8</v>
      </c>
      <c r="T30" s="62">
        <v>7</v>
      </c>
      <c r="U30" s="62">
        <v>9</v>
      </c>
      <c r="V30" s="62">
        <v>7</v>
      </c>
      <c r="W30" s="62">
        <v>9</v>
      </c>
      <c r="X30" s="64">
        <v>12</v>
      </c>
      <c r="Y30" s="64">
        <v>18</v>
      </c>
      <c r="Z30" s="64">
        <f t="shared" si="13"/>
        <v>55</v>
      </c>
      <c r="AA30" s="64">
        <f t="shared" si="14"/>
        <v>11</v>
      </c>
      <c r="AB30" s="43">
        <f t="shared" si="10"/>
        <v>0.028698896396984006</v>
      </c>
    </row>
    <row r="31" spans="2:28" ht="15">
      <c r="B31" s="44" t="s">
        <v>158</v>
      </c>
      <c r="C31" s="62">
        <v>1</v>
      </c>
      <c r="D31" s="62">
        <v>0</v>
      </c>
      <c r="E31" s="62">
        <v>0</v>
      </c>
      <c r="F31" s="62">
        <v>1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4">
        <f t="shared" si="11"/>
        <v>0</v>
      </c>
      <c r="N31" s="64">
        <f t="shared" si="12"/>
        <v>0</v>
      </c>
      <c r="O31" s="117">
        <f t="shared" si="9"/>
        <v>0</v>
      </c>
      <c r="P31" s="62">
        <v>440</v>
      </c>
      <c r="Q31" s="62">
        <v>371</v>
      </c>
      <c r="R31" s="62">
        <v>301</v>
      </c>
      <c r="S31" s="62">
        <v>298</v>
      </c>
      <c r="T31" s="62">
        <v>319</v>
      </c>
      <c r="U31" s="62">
        <v>348</v>
      </c>
      <c r="V31" s="62">
        <v>360</v>
      </c>
      <c r="W31" s="62">
        <v>383</v>
      </c>
      <c r="X31" s="64">
        <v>396</v>
      </c>
      <c r="Y31" s="64">
        <v>399</v>
      </c>
      <c r="Z31" s="64">
        <f t="shared" si="13"/>
        <v>1886</v>
      </c>
      <c r="AA31" s="64">
        <f t="shared" si="14"/>
        <v>377.2</v>
      </c>
      <c r="AB31" s="43">
        <f t="shared" si="10"/>
        <v>0.984111247358397</v>
      </c>
    </row>
    <row r="32" spans="2:28" ht="15">
      <c r="B32" s="44" t="s">
        <v>95</v>
      </c>
      <c r="C32" s="62">
        <v>1</v>
      </c>
      <c r="D32" s="62">
        <v>4</v>
      </c>
      <c r="E32" s="62">
        <v>4</v>
      </c>
      <c r="F32" s="62">
        <v>0</v>
      </c>
      <c r="G32" s="62">
        <v>2</v>
      </c>
      <c r="H32" s="62">
        <v>2</v>
      </c>
      <c r="I32" s="62">
        <v>1</v>
      </c>
      <c r="J32" s="62">
        <v>0</v>
      </c>
      <c r="K32" s="62">
        <v>0</v>
      </c>
      <c r="L32" s="62">
        <v>0</v>
      </c>
      <c r="M32" s="64">
        <f t="shared" si="11"/>
        <v>3</v>
      </c>
      <c r="N32" s="64">
        <f t="shared" si="12"/>
        <v>0.6</v>
      </c>
      <c r="O32" s="117">
        <f t="shared" si="9"/>
        <v>3.7037037037037033</v>
      </c>
      <c r="P32" s="62">
        <v>5459</v>
      </c>
      <c r="Q32" s="62">
        <v>5043</v>
      </c>
      <c r="R32" s="62">
        <v>4512</v>
      </c>
      <c r="S32" s="62">
        <v>3709</v>
      </c>
      <c r="T32" s="62">
        <v>2752</v>
      </c>
      <c r="U32" s="62">
        <v>2408</v>
      </c>
      <c r="V32" s="62">
        <v>2164</v>
      </c>
      <c r="W32" s="62">
        <v>2117</v>
      </c>
      <c r="X32" s="64">
        <v>1949</v>
      </c>
      <c r="Y32" s="64">
        <v>1649</v>
      </c>
      <c r="Z32" s="64">
        <f t="shared" si="13"/>
        <v>10287</v>
      </c>
      <c r="AA32" s="64">
        <f t="shared" si="14"/>
        <v>2057.4</v>
      </c>
      <c r="AB32" s="43">
        <f t="shared" si="10"/>
        <v>5.367737222468627</v>
      </c>
    </row>
    <row r="33" spans="2:28" ht="15">
      <c r="B33" s="44" t="s">
        <v>85</v>
      </c>
      <c r="C33" s="62">
        <v>0</v>
      </c>
      <c r="D33" s="62">
        <v>0</v>
      </c>
      <c r="E33" s="62">
        <v>1</v>
      </c>
      <c r="F33" s="62">
        <v>1</v>
      </c>
      <c r="G33" s="62">
        <v>1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4">
        <f t="shared" si="11"/>
        <v>0</v>
      </c>
      <c r="N33" s="64">
        <f t="shared" si="12"/>
        <v>0</v>
      </c>
      <c r="O33" s="117">
        <f t="shared" si="9"/>
        <v>0</v>
      </c>
      <c r="P33" s="62">
        <v>625</v>
      </c>
      <c r="Q33" s="62">
        <v>655</v>
      </c>
      <c r="R33" s="62">
        <v>556</v>
      </c>
      <c r="S33" s="62">
        <v>350</v>
      </c>
      <c r="T33" s="62">
        <v>381</v>
      </c>
      <c r="U33" s="62">
        <v>443</v>
      </c>
      <c r="V33" s="62">
        <v>507</v>
      </c>
      <c r="W33" s="62">
        <v>635</v>
      </c>
      <c r="X33" s="64">
        <v>609</v>
      </c>
      <c r="Y33" s="64">
        <v>513</v>
      </c>
      <c r="Z33" s="64">
        <f t="shared" si="13"/>
        <v>2707</v>
      </c>
      <c r="AA33" s="64">
        <f t="shared" si="14"/>
        <v>541.4</v>
      </c>
      <c r="AB33" s="43">
        <f t="shared" si="10"/>
        <v>1.412507500847922</v>
      </c>
    </row>
    <row r="34" spans="2:28" ht="15.75" thickBot="1">
      <c r="B34" s="44" t="s">
        <v>6</v>
      </c>
      <c r="C34" s="62">
        <v>1</v>
      </c>
      <c r="D34" s="62">
        <v>1</v>
      </c>
      <c r="E34" s="62">
        <v>1</v>
      </c>
      <c r="F34" s="62">
        <v>2</v>
      </c>
      <c r="G34" s="62">
        <v>0</v>
      </c>
      <c r="H34" s="62">
        <v>1</v>
      </c>
      <c r="I34" s="62">
        <v>4</v>
      </c>
      <c r="J34" s="62">
        <v>4</v>
      </c>
      <c r="K34" s="75">
        <v>1</v>
      </c>
      <c r="L34" s="75">
        <v>1</v>
      </c>
      <c r="M34" s="64">
        <f t="shared" si="11"/>
        <v>11</v>
      </c>
      <c r="N34" s="64">
        <f t="shared" si="12"/>
        <v>2.2</v>
      </c>
      <c r="O34" s="118">
        <f t="shared" si="9"/>
        <v>13.580246913580247</v>
      </c>
      <c r="P34" s="62">
        <v>3289</v>
      </c>
      <c r="Q34" s="62">
        <v>3428</v>
      </c>
      <c r="R34" s="62">
        <v>4598</v>
      </c>
      <c r="S34" s="62">
        <v>4599</v>
      </c>
      <c r="T34" s="62">
        <v>2406</v>
      </c>
      <c r="U34" s="62">
        <v>2439</v>
      </c>
      <c r="V34" s="62">
        <v>4267</v>
      </c>
      <c r="W34" s="62">
        <v>4589</v>
      </c>
      <c r="X34" s="82">
        <v>3365</v>
      </c>
      <c r="Y34" s="82">
        <v>2246</v>
      </c>
      <c r="Z34" s="82">
        <f>SUM(U34:Y34)</f>
        <v>16906</v>
      </c>
      <c r="AA34" s="82">
        <f>Z34/5</f>
        <v>3381.2</v>
      </c>
      <c r="AB34" s="94">
        <f t="shared" si="10"/>
        <v>8.821518954316575</v>
      </c>
    </row>
    <row r="35" spans="2:28" ht="15.75" thickBot="1">
      <c r="B35" s="45" t="s">
        <v>143</v>
      </c>
      <c r="C35" s="65">
        <f>SUM(C24:C34)</f>
        <v>20</v>
      </c>
      <c r="D35" s="81">
        <f>SUM(D24:D34)</f>
        <v>22</v>
      </c>
      <c r="E35" s="81">
        <f aca="true" t="shared" si="15" ref="E35:J35">SUM(E24:E34)</f>
        <v>27</v>
      </c>
      <c r="F35" s="81">
        <f t="shared" si="15"/>
        <v>13</v>
      </c>
      <c r="G35" s="81">
        <f t="shared" si="15"/>
        <v>9</v>
      </c>
      <c r="H35" s="81">
        <f t="shared" si="15"/>
        <v>21</v>
      </c>
      <c r="I35" s="81">
        <f t="shared" si="15"/>
        <v>19</v>
      </c>
      <c r="J35" s="81">
        <f t="shared" si="15"/>
        <v>15</v>
      </c>
      <c r="K35" s="66">
        <f>SUM(K24:K34)</f>
        <v>17</v>
      </c>
      <c r="L35" s="66">
        <f>SUM(L24:L34)</f>
        <v>9</v>
      </c>
      <c r="M35" s="66">
        <f>SUM(H35:L35)</f>
        <v>81</v>
      </c>
      <c r="N35" s="66">
        <f>M35/5</f>
        <v>16.2</v>
      </c>
      <c r="O35" s="150">
        <f t="shared" si="9"/>
        <v>100</v>
      </c>
      <c r="P35" s="65">
        <f>SUM(P24:P34)</f>
        <v>44102</v>
      </c>
      <c r="Q35" s="81">
        <f>SUM(Q24:Q34)</f>
        <v>43014</v>
      </c>
      <c r="R35" s="81">
        <f aca="true" t="shared" si="16" ref="R35:Y35">SUM(R24:R34)</f>
        <v>43041</v>
      </c>
      <c r="S35" s="81">
        <f t="shared" si="16"/>
        <v>40765</v>
      </c>
      <c r="T35" s="81">
        <f t="shared" si="16"/>
        <v>38202</v>
      </c>
      <c r="U35" s="81">
        <f t="shared" si="16"/>
        <v>37955</v>
      </c>
      <c r="V35" s="81">
        <f t="shared" si="16"/>
        <v>37457</v>
      </c>
      <c r="W35" s="81">
        <f t="shared" si="16"/>
        <v>38466</v>
      </c>
      <c r="X35" s="81">
        <f t="shared" si="16"/>
        <v>38798</v>
      </c>
      <c r="Y35" s="66">
        <f t="shared" si="16"/>
        <v>38969</v>
      </c>
      <c r="Z35" s="66">
        <f>SUM(U35:Y35)</f>
        <v>191645</v>
      </c>
      <c r="AA35" s="66">
        <f>Z35/5</f>
        <v>38329</v>
      </c>
      <c r="AB35" s="46">
        <f t="shared" si="10"/>
        <v>100</v>
      </c>
    </row>
    <row r="36" ht="14.25" thickBot="1" thickTop="1"/>
    <row r="37" spans="2:28" ht="16.5" thickBot="1" thickTop="1">
      <c r="B37" s="33"/>
      <c r="C37" s="34" t="s">
        <v>103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148"/>
      <c r="P37" s="34" t="s">
        <v>117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106"/>
      <c r="AB37" s="36" t="s">
        <v>118</v>
      </c>
    </row>
    <row r="38" spans="2:28" ht="15.75" thickBot="1">
      <c r="B38" s="37" t="s">
        <v>159</v>
      </c>
      <c r="C38" s="83">
        <f aca="true" t="shared" si="17" ref="C38:L38">C23</f>
        <v>1994</v>
      </c>
      <c r="D38" s="39">
        <f t="shared" si="17"/>
        <v>1995</v>
      </c>
      <c r="E38" s="39">
        <f t="shared" si="17"/>
        <v>1996</v>
      </c>
      <c r="F38" s="39">
        <f t="shared" si="17"/>
        <v>1997</v>
      </c>
      <c r="G38" s="39">
        <f t="shared" si="17"/>
        <v>1998</v>
      </c>
      <c r="H38" s="39">
        <f t="shared" si="17"/>
        <v>1999</v>
      </c>
      <c r="I38" s="39">
        <f t="shared" si="17"/>
        <v>2000</v>
      </c>
      <c r="J38" s="39">
        <f t="shared" si="17"/>
        <v>2001</v>
      </c>
      <c r="K38" s="39">
        <f t="shared" si="17"/>
        <v>2002</v>
      </c>
      <c r="L38" s="39">
        <f t="shared" si="17"/>
        <v>2003</v>
      </c>
      <c r="M38" s="39" t="s">
        <v>3</v>
      </c>
      <c r="N38" s="40" t="s">
        <v>4</v>
      </c>
      <c r="O38" s="149" t="s">
        <v>5</v>
      </c>
      <c r="P38" s="38">
        <v>1994</v>
      </c>
      <c r="Q38" s="39">
        <v>1995</v>
      </c>
      <c r="R38" s="39">
        <v>1996</v>
      </c>
      <c r="S38" s="39">
        <v>1997</v>
      </c>
      <c r="T38" s="39">
        <v>1998</v>
      </c>
      <c r="U38" s="39">
        <v>1999</v>
      </c>
      <c r="V38" s="39">
        <v>2000</v>
      </c>
      <c r="W38" s="70">
        <v>2001</v>
      </c>
      <c r="X38" s="39">
        <v>2002</v>
      </c>
      <c r="Y38" s="39">
        <v>2003</v>
      </c>
      <c r="Z38" s="39" t="s">
        <v>3</v>
      </c>
      <c r="AA38" s="113" t="s">
        <v>4</v>
      </c>
      <c r="AB38" s="41" t="s">
        <v>5</v>
      </c>
    </row>
    <row r="39" spans="2:28" ht="15">
      <c r="B39" s="44" t="s">
        <v>88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75">
        <v>0</v>
      </c>
      <c r="L39" s="75">
        <v>0</v>
      </c>
      <c r="M39" s="67">
        <f>SUM(H39:L39)</f>
        <v>0</v>
      </c>
      <c r="N39" s="67">
        <f>M39/5</f>
        <v>0</v>
      </c>
      <c r="O39" s="115" t="e">
        <f>M39/M$50*100</f>
        <v>#DIV/0!</v>
      </c>
      <c r="P39" s="62">
        <v>4</v>
      </c>
      <c r="Q39" s="62">
        <v>2</v>
      </c>
      <c r="R39" s="62">
        <v>1</v>
      </c>
      <c r="S39" s="62">
        <v>3</v>
      </c>
      <c r="T39" s="62">
        <v>1</v>
      </c>
      <c r="U39" s="62">
        <v>3</v>
      </c>
      <c r="V39" s="62">
        <v>2</v>
      </c>
      <c r="W39" s="62">
        <v>2</v>
      </c>
      <c r="X39" s="63">
        <v>1</v>
      </c>
      <c r="Y39" s="63">
        <v>4</v>
      </c>
      <c r="Z39" s="67">
        <f>SUM(U39:Y39)</f>
        <v>12</v>
      </c>
      <c r="AA39" s="67">
        <f>Z39/5</f>
        <v>2.4</v>
      </c>
      <c r="AB39" s="116">
        <f>Z39/Z$50*100</f>
        <v>0.6185567010309279</v>
      </c>
    </row>
    <row r="40" spans="2:28" ht="15">
      <c r="B40" s="44" t="s">
        <v>89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4">
        <f>SUM(H40:L40)</f>
        <v>0</v>
      </c>
      <c r="N40" s="64">
        <f>M40/5</f>
        <v>0</v>
      </c>
      <c r="O40" s="117" t="e">
        <f aca="true" t="shared" si="18" ref="O40:O50">M40/M$50*100</f>
        <v>#DIV/0!</v>
      </c>
      <c r="P40" s="62">
        <v>6</v>
      </c>
      <c r="Q40" s="62">
        <v>9</v>
      </c>
      <c r="R40" s="62">
        <v>7</v>
      </c>
      <c r="S40" s="62">
        <v>6</v>
      </c>
      <c r="T40" s="62">
        <v>9</v>
      </c>
      <c r="U40" s="62">
        <v>7</v>
      </c>
      <c r="V40" s="62">
        <v>8</v>
      </c>
      <c r="W40" s="62">
        <v>8</v>
      </c>
      <c r="X40" s="64">
        <v>8</v>
      </c>
      <c r="Y40" s="64">
        <v>6</v>
      </c>
      <c r="Z40" s="64">
        <f>SUM(U40:Y40)</f>
        <v>37</v>
      </c>
      <c r="AA40" s="64">
        <f>Z40/5</f>
        <v>7.4</v>
      </c>
      <c r="AB40" s="43">
        <f aca="true" t="shared" si="19" ref="AB40:AB50">Z40/Z$50*100</f>
        <v>1.907216494845361</v>
      </c>
    </row>
    <row r="41" spans="2:28" ht="15">
      <c r="B41" s="44" t="s">
        <v>90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4">
        <f aca="true" t="shared" si="20" ref="M41:M49">SUM(H41:L41)</f>
        <v>0</v>
      </c>
      <c r="N41" s="64">
        <f aca="true" t="shared" si="21" ref="N41:N49">M41/5</f>
        <v>0</v>
      </c>
      <c r="O41" s="117" t="e">
        <f t="shared" si="18"/>
        <v>#DIV/0!</v>
      </c>
      <c r="P41" s="62">
        <v>102</v>
      </c>
      <c r="Q41" s="62">
        <v>99</v>
      </c>
      <c r="R41" s="62">
        <v>73</v>
      </c>
      <c r="S41" s="62">
        <v>95</v>
      </c>
      <c r="T41" s="62">
        <v>100</v>
      </c>
      <c r="U41" s="62">
        <v>95</v>
      </c>
      <c r="V41" s="62">
        <v>115</v>
      </c>
      <c r="W41" s="62">
        <v>117</v>
      </c>
      <c r="X41" s="64">
        <v>110</v>
      </c>
      <c r="Y41" s="64">
        <v>97</v>
      </c>
      <c r="Z41" s="64">
        <f aca="true" t="shared" si="22" ref="Z41:Z49">SUM(U41:Y41)</f>
        <v>534</v>
      </c>
      <c r="AA41" s="64">
        <f aca="true" t="shared" si="23" ref="AA41:AA49">Z41/5</f>
        <v>106.8</v>
      </c>
      <c r="AB41" s="43">
        <f t="shared" si="19"/>
        <v>27.52577319587629</v>
      </c>
    </row>
    <row r="42" spans="2:28" ht="15">
      <c r="B42" s="44" t="s">
        <v>91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4">
        <f t="shared" si="20"/>
        <v>0</v>
      </c>
      <c r="N42" s="64">
        <f t="shared" si="21"/>
        <v>0</v>
      </c>
      <c r="O42" s="117" t="e">
        <f t="shared" si="18"/>
        <v>#DIV/0!</v>
      </c>
      <c r="P42" s="62">
        <v>8</v>
      </c>
      <c r="Q42" s="62">
        <v>6</v>
      </c>
      <c r="R42" s="62">
        <v>14</v>
      </c>
      <c r="S42" s="62">
        <v>18</v>
      </c>
      <c r="T42" s="62">
        <v>21</v>
      </c>
      <c r="U42" s="62">
        <v>24</v>
      </c>
      <c r="V42" s="62">
        <v>22</v>
      </c>
      <c r="W42" s="62">
        <v>30</v>
      </c>
      <c r="X42" s="64">
        <v>32</v>
      </c>
      <c r="Y42" s="64">
        <v>47</v>
      </c>
      <c r="Z42" s="64">
        <f t="shared" si="22"/>
        <v>155</v>
      </c>
      <c r="AA42" s="64">
        <f t="shared" si="23"/>
        <v>31</v>
      </c>
      <c r="AB42" s="43">
        <f t="shared" si="19"/>
        <v>7.989690721649484</v>
      </c>
    </row>
    <row r="43" spans="2:28" ht="15">
      <c r="B43" s="42" t="s">
        <v>92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4">
        <f t="shared" si="20"/>
        <v>0</v>
      </c>
      <c r="N43" s="64">
        <f t="shared" si="21"/>
        <v>0</v>
      </c>
      <c r="O43" s="117" t="e">
        <f t="shared" si="18"/>
        <v>#DIV/0!</v>
      </c>
      <c r="P43" s="62">
        <v>7</v>
      </c>
      <c r="Q43" s="62">
        <v>17</v>
      </c>
      <c r="R43" s="62">
        <v>20</v>
      </c>
      <c r="S43" s="62">
        <v>24</v>
      </c>
      <c r="T43" s="62">
        <v>41</v>
      </c>
      <c r="U43" s="62">
        <v>48</v>
      </c>
      <c r="V43" s="62">
        <v>49</v>
      </c>
      <c r="W43" s="62">
        <v>58</v>
      </c>
      <c r="X43" s="64">
        <v>85</v>
      </c>
      <c r="Y43" s="64">
        <v>58</v>
      </c>
      <c r="Z43" s="64">
        <f t="shared" si="22"/>
        <v>298</v>
      </c>
      <c r="AA43" s="64">
        <f t="shared" si="23"/>
        <v>59.6</v>
      </c>
      <c r="AB43" s="43">
        <f t="shared" si="19"/>
        <v>15.360824742268042</v>
      </c>
    </row>
    <row r="44" spans="2:28" ht="15">
      <c r="B44" s="44" t="s">
        <v>93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4">
        <f t="shared" si="20"/>
        <v>0</v>
      </c>
      <c r="N44" s="64">
        <f t="shared" si="21"/>
        <v>0</v>
      </c>
      <c r="O44" s="117" t="e">
        <f t="shared" si="18"/>
        <v>#DIV/0!</v>
      </c>
      <c r="P44" s="62">
        <v>11</v>
      </c>
      <c r="Q44" s="62">
        <v>11</v>
      </c>
      <c r="R44" s="62">
        <v>9</v>
      </c>
      <c r="S44" s="62">
        <v>10</v>
      </c>
      <c r="T44" s="62">
        <v>9</v>
      </c>
      <c r="U44" s="62">
        <v>14</v>
      </c>
      <c r="V44" s="62">
        <v>17</v>
      </c>
      <c r="W44" s="62">
        <v>21</v>
      </c>
      <c r="X44" s="64">
        <v>22</v>
      </c>
      <c r="Y44" s="64">
        <v>31</v>
      </c>
      <c r="Z44" s="64">
        <f t="shared" si="22"/>
        <v>105</v>
      </c>
      <c r="AA44" s="64">
        <f t="shared" si="23"/>
        <v>21</v>
      </c>
      <c r="AB44" s="43">
        <f t="shared" si="19"/>
        <v>5.412371134020619</v>
      </c>
    </row>
    <row r="45" spans="2:28" ht="15">
      <c r="B45" s="44" t="s">
        <v>94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4">
        <f t="shared" si="20"/>
        <v>0</v>
      </c>
      <c r="N45" s="64">
        <f t="shared" si="21"/>
        <v>0</v>
      </c>
      <c r="O45" s="117" t="e">
        <f t="shared" si="18"/>
        <v>#DIV/0!</v>
      </c>
      <c r="P45" s="62">
        <v>2</v>
      </c>
      <c r="Q45" s="62">
        <v>0</v>
      </c>
      <c r="R45" s="62">
        <v>0</v>
      </c>
      <c r="S45" s="62">
        <v>0</v>
      </c>
      <c r="T45" s="62">
        <v>0</v>
      </c>
      <c r="U45" s="62">
        <v>1</v>
      </c>
      <c r="V45" s="62">
        <v>2</v>
      </c>
      <c r="W45" s="62">
        <v>0</v>
      </c>
      <c r="X45" s="64">
        <v>0</v>
      </c>
      <c r="Y45" s="64">
        <v>0</v>
      </c>
      <c r="Z45" s="64">
        <f t="shared" si="22"/>
        <v>3</v>
      </c>
      <c r="AA45" s="64">
        <f t="shared" si="23"/>
        <v>0.6</v>
      </c>
      <c r="AB45" s="43">
        <f t="shared" si="19"/>
        <v>0.15463917525773196</v>
      </c>
    </row>
    <row r="46" spans="2:28" ht="15">
      <c r="B46" s="44" t="s">
        <v>158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4">
        <f t="shared" si="20"/>
        <v>0</v>
      </c>
      <c r="N46" s="64">
        <f t="shared" si="21"/>
        <v>0</v>
      </c>
      <c r="O46" s="117" t="e">
        <f t="shared" si="18"/>
        <v>#DIV/0!</v>
      </c>
      <c r="P46" s="62">
        <v>12</v>
      </c>
      <c r="Q46" s="62">
        <v>10</v>
      </c>
      <c r="R46" s="62">
        <v>10</v>
      </c>
      <c r="S46" s="62">
        <v>12</v>
      </c>
      <c r="T46" s="62">
        <v>17</v>
      </c>
      <c r="U46" s="62">
        <v>20</v>
      </c>
      <c r="V46" s="62">
        <v>23</v>
      </c>
      <c r="W46" s="62">
        <v>21</v>
      </c>
      <c r="X46" s="64">
        <v>23</v>
      </c>
      <c r="Y46" s="64">
        <v>19</v>
      </c>
      <c r="Z46" s="64">
        <f t="shared" si="22"/>
        <v>106</v>
      </c>
      <c r="AA46" s="64">
        <f t="shared" si="23"/>
        <v>21.2</v>
      </c>
      <c r="AB46" s="43">
        <f t="shared" si="19"/>
        <v>5.463917525773196</v>
      </c>
    </row>
    <row r="47" spans="2:28" ht="15">
      <c r="B47" s="44" t="s">
        <v>95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4">
        <f t="shared" si="20"/>
        <v>0</v>
      </c>
      <c r="N47" s="64">
        <f t="shared" si="21"/>
        <v>0</v>
      </c>
      <c r="O47" s="117" t="e">
        <f t="shared" si="18"/>
        <v>#DIV/0!</v>
      </c>
      <c r="P47" s="62">
        <v>169</v>
      </c>
      <c r="Q47" s="62">
        <v>207</v>
      </c>
      <c r="R47" s="62">
        <v>186</v>
      </c>
      <c r="S47" s="62">
        <v>161</v>
      </c>
      <c r="T47" s="62">
        <v>116</v>
      </c>
      <c r="U47" s="62">
        <v>135</v>
      </c>
      <c r="V47" s="62">
        <v>116</v>
      </c>
      <c r="W47" s="62">
        <v>129</v>
      </c>
      <c r="X47" s="64">
        <v>103</v>
      </c>
      <c r="Y47" s="64">
        <v>100</v>
      </c>
      <c r="Z47" s="64">
        <f t="shared" si="22"/>
        <v>583</v>
      </c>
      <c r="AA47" s="64">
        <f t="shared" si="23"/>
        <v>116.6</v>
      </c>
      <c r="AB47" s="43">
        <f t="shared" si="19"/>
        <v>30.051546391752577</v>
      </c>
    </row>
    <row r="48" spans="2:28" ht="15">
      <c r="B48" s="44" t="s">
        <v>85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4">
        <f t="shared" si="20"/>
        <v>0</v>
      </c>
      <c r="N48" s="64">
        <f t="shared" si="21"/>
        <v>0</v>
      </c>
      <c r="O48" s="117" t="e">
        <f t="shared" si="18"/>
        <v>#DIV/0!</v>
      </c>
      <c r="P48" s="62">
        <v>3</v>
      </c>
      <c r="Q48" s="62">
        <v>2</v>
      </c>
      <c r="R48" s="62">
        <v>2</v>
      </c>
      <c r="S48" s="62">
        <v>0</v>
      </c>
      <c r="T48" s="62">
        <v>1</v>
      </c>
      <c r="U48" s="62">
        <v>3</v>
      </c>
      <c r="V48" s="62">
        <v>2</v>
      </c>
      <c r="W48" s="62">
        <v>3</v>
      </c>
      <c r="X48" s="64">
        <v>2</v>
      </c>
      <c r="Y48" s="64">
        <v>0</v>
      </c>
      <c r="Z48" s="64">
        <f t="shared" si="22"/>
        <v>10</v>
      </c>
      <c r="AA48" s="64">
        <f t="shared" si="23"/>
        <v>2</v>
      </c>
      <c r="AB48" s="43">
        <f t="shared" si="19"/>
        <v>0.5154639175257731</v>
      </c>
    </row>
    <row r="49" spans="2:28" ht="15.75" thickBot="1">
      <c r="B49" s="44" t="s">
        <v>6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4">
        <f t="shared" si="20"/>
        <v>0</v>
      </c>
      <c r="N49" s="64">
        <f t="shared" si="21"/>
        <v>0</v>
      </c>
      <c r="O49" s="118" t="e">
        <f t="shared" si="18"/>
        <v>#DIV/0!</v>
      </c>
      <c r="P49" s="62">
        <v>31</v>
      </c>
      <c r="Q49" s="62">
        <v>23</v>
      </c>
      <c r="R49" s="62">
        <v>18</v>
      </c>
      <c r="S49" s="62">
        <v>16</v>
      </c>
      <c r="T49" s="62">
        <v>18</v>
      </c>
      <c r="U49" s="62">
        <v>13</v>
      </c>
      <c r="V49" s="62">
        <v>19</v>
      </c>
      <c r="W49" s="62">
        <v>22</v>
      </c>
      <c r="X49" s="64">
        <v>22</v>
      </c>
      <c r="Y49" s="64">
        <v>21</v>
      </c>
      <c r="Z49" s="64">
        <f t="shared" si="22"/>
        <v>97</v>
      </c>
      <c r="AA49" s="64">
        <f t="shared" si="23"/>
        <v>19.4</v>
      </c>
      <c r="AB49" s="94">
        <f t="shared" si="19"/>
        <v>5</v>
      </c>
    </row>
    <row r="50" spans="2:28" ht="15.75" thickBot="1">
      <c r="B50" s="45" t="s">
        <v>144</v>
      </c>
      <c r="C50" s="65">
        <f aca="true" t="shared" si="24" ref="C50:L50">SUM(C39:C49)</f>
        <v>0</v>
      </c>
      <c r="D50" s="81">
        <f t="shared" si="24"/>
        <v>0</v>
      </c>
      <c r="E50" s="81">
        <f t="shared" si="24"/>
        <v>0</v>
      </c>
      <c r="F50" s="81">
        <f t="shared" si="24"/>
        <v>0</v>
      </c>
      <c r="G50" s="81">
        <f t="shared" si="24"/>
        <v>0</v>
      </c>
      <c r="H50" s="81">
        <f t="shared" si="24"/>
        <v>0</v>
      </c>
      <c r="I50" s="81">
        <f t="shared" si="24"/>
        <v>0</v>
      </c>
      <c r="J50" s="81">
        <f t="shared" si="24"/>
        <v>0</v>
      </c>
      <c r="K50" s="81">
        <f t="shared" si="24"/>
        <v>0</v>
      </c>
      <c r="L50" s="66">
        <f t="shared" si="24"/>
        <v>0</v>
      </c>
      <c r="M50" s="66">
        <f>SUM(H50:L50)</f>
        <v>0</v>
      </c>
      <c r="N50" s="66">
        <f>M50/5</f>
        <v>0</v>
      </c>
      <c r="O50" s="150" t="e">
        <f t="shared" si="18"/>
        <v>#DIV/0!</v>
      </c>
      <c r="P50" s="65">
        <f aca="true" t="shared" si="25" ref="P50:Y50">SUM(P39:P49)</f>
        <v>355</v>
      </c>
      <c r="Q50" s="81">
        <f t="shared" si="25"/>
        <v>386</v>
      </c>
      <c r="R50" s="81">
        <f t="shared" si="25"/>
        <v>340</v>
      </c>
      <c r="S50" s="81">
        <f t="shared" si="25"/>
        <v>345</v>
      </c>
      <c r="T50" s="81">
        <f t="shared" si="25"/>
        <v>333</v>
      </c>
      <c r="U50" s="81">
        <f t="shared" si="25"/>
        <v>363</v>
      </c>
      <c r="V50" s="81">
        <f t="shared" si="25"/>
        <v>375</v>
      </c>
      <c r="W50" s="81">
        <f t="shared" si="25"/>
        <v>411</v>
      </c>
      <c r="X50" s="81">
        <f t="shared" si="25"/>
        <v>408</v>
      </c>
      <c r="Y50" s="66">
        <f t="shared" si="25"/>
        <v>383</v>
      </c>
      <c r="Z50" s="66">
        <f>SUM(U50:Y50)</f>
        <v>1940</v>
      </c>
      <c r="AA50" s="66">
        <f>Z50/5</f>
        <v>388</v>
      </c>
      <c r="AB50" s="46">
        <f t="shared" si="19"/>
        <v>100</v>
      </c>
    </row>
    <row r="51" ht="13.5" thickTop="1"/>
    <row r="52" spans="2:28" ht="15">
      <c r="B52" s="125" t="s">
        <v>160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</sheetData>
  <printOptions/>
  <pageMargins left="0.75" right="0.75" top="0.5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Farrell</cp:lastModifiedBy>
  <cp:lastPrinted>2004-06-09T11:57:37Z</cp:lastPrinted>
  <dcterms:created xsi:type="dcterms:W3CDTF">1997-11-05T21:27:28Z</dcterms:created>
  <dcterms:modified xsi:type="dcterms:W3CDTF">2004-10-01T22:16:02Z</dcterms:modified>
  <cp:category/>
  <cp:version/>
  <cp:contentType/>
  <cp:contentStatus/>
</cp:coreProperties>
</file>